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720" windowHeight="6525" tabRatio="942" activeTab="0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6" sheetId="6" r:id="rId6"/>
    <sheet name="G7" sheetId="7" r:id="rId7"/>
    <sheet name="G8" sheetId="8" r:id="rId8"/>
    <sheet name="G9" sheetId="9" r:id="rId9"/>
    <sheet name="G10" sheetId="10" r:id="rId10"/>
    <sheet name="G11" sheetId="11" r:id="rId11"/>
    <sheet name="G12" sheetId="12" r:id="rId12"/>
    <sheet name="G13" sheetId="13" r:id="rId13"/>
    <sheet name="G14" sheetId="14" r:id="rId14"/>
    <sheet name="G15" sheetId="15" r:id="rId15"/>
    <sheet name="movimientomatricula" sheetId="16" r:id="rId16"/>
    <sheet name="dominiodedestrezas" sheetId="17" r:id="rId17"/>
    <sheet name="chartnotas x grupo" sheetId="18" r:id="rId18"/>
    <sheet name="chartausencias" sheetId="19" r:id="rId19"/>
    <sheet name="promedioyausencias" sheetId="20" r:id="rId20"/>
  </sheets>
  <definedNames>
    <definedName name="_xlnm.Print_Area" localSheetId="6">'G7'!$A$1:$BQ$47</definedName>
  </definedNames>
  <calcPr fullCalcOnLoad="1"/>
</workbook>
</file>

<file path=xl/sharedStrings.xml><?xml version="1.0" encoding="utf-8"?>
<sst xmlns="http://schemas.openxmlformats.org/spreadsheetml/2006/main" count="912" uniqueCount="92">
  <si>
    <t>PROMEDIO</t>
  </si>
  <si>
    <t>SH</t>
  </si>
  <si>
    <t>D</t>
  </si>
  <si>
    <t>F</t>
  </si>
  <si>
    <t>M</t>
  </si>
  <si>
    <t>DEPARTAMENTO DE EDUCACIÓN</t>
  </si>
  <si>
    <t>Matrícula Activa</t>
  </si>
  <si>
    <t>Grado</t>
  </si>
  <si>
    <t>T</t>
  </si>
  <si>
    <t>Gran Total</t>
  </si>
  <si>
    <t>Porciento</t>
  </si>
  <si>
    <t>GOBIERNO DE PUERTO RICO</t>
  </si>
  <si>
    <t>70%-99% De Las Destrezas</t>
  </si>
  <si>
    <t>100% De Las Destrezas</t>
  </si>
  <si>
    <t>%M</t>
  </si>
  <si>
    <t>%F</t>
  </si>
  <si>
    <t>%T</t>
  </si>
  <si>
    <t>0%-69% De Las Destrezas</t>
  </si>
  <si>
    <t>Oficina del Superintendente de Escuelas</t>
  </si>
  <si>
    <t>Número</t>
  </si>
  <si>
    <t>Por Ciento</t>
  </si>
  <si>
    <t>Número de Estudiantes que domina las destrezas del grado segun pruebas administradas a nivel de escuela y/o sala de clases.</t>
  </si>
  <si>
    <t>AUSENCIAS</t>
  </si>
  <si>
    <t>2001-2002</t>
  </si>
  <si>
    <t>SALÓN HOGAR</t>
  </si>
  <si>
    <t>COMPARACIÓN PROMEDIO</t>
  </si>
  <si>
    <t>NO</t>
  </si>
  <si>
    <t>NOMBRE</t>
  </si>
  <si>
    <t>NN</t>
  </si>
  <si>
    <t>PROM</t>
  </si>
  <si>
    <t>PTS</t>
  </si>
  <si>
    <t>TT</t>
  </si>
  <si>
    <t>G1</t>
  </si>
  <si>
    <t>G2</t>
  </si>
  <si>
    <t>G3</t>
  </si>
  <si>
    <t>G4</t>
  </si>
  <si>
    <t>G5</t>
  </si>
  <si>
    <r>
      <t>______________________________________</t>
    </r>
    <r>
      <rPr>
        <sz val="15"/>
        <rFont val="Exotc350 Bd BT"/>
        <family val="5"/>
      </rPr>
      <t xml:space="preserve">, </t>
    </r>
    <r>
      <rPr>
        <sz val="14"/>
        <rFont val="Arial"/>
        <family val="2"/>
      </rPr>
      <t>Directora</t>
    </r>
  </si>
  <si>
    <t>Escuela ____________________________________________</t>
  </si>
  <si>
    <t>G</t>
  </si>
  <si>
    <t>Dias Presente</t>
  </si>
  <si>
    <t>Dias Ausentes</t>
  </si>
  <si>
    <t>Dias Activo</t>
  </si>
  <si>
    <t>Tardanzas</t>
  </si>
  <si>
    <t>ND</t>
  </si>
  <si>
    <t>Md</t>
  </si>
  <si>
    <t>Mnd</t>
  </si>
  <si>
    <t>Fd</t>
  </si>
  <si>
    <t>Fnd</t>
  </si>
  <si>
    <t>RES</t>
  </si>
  <si>
    <t>AGO</t>
  </si>
  <si>
    <t>SEP</t>
  </si>
  <si>
    <t>OCT</t>
  </si>
  <si>
    <t>NOV</t>
  </si>
  <si>
    <t>DIC</t>
  </si>
  <si>
    <t>AUSENCIAS POR MES</t>
  </si>
  <si>
    <t>TARDANZAS POR MES</t>
  </si>
  <si>
    <t>RESUMEN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</si>
  <si>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</si>
  <si>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</si>
  <si>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</si>
  <si>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</si>
  <si>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</si>
  <si>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</si>
  <si>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</si>
  <si>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</si>
  <si>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</si>
  <si>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TARDANZAS</t>
  </si>
  <si>
    <t>G6</t>
  </si>
  <si>
    <t>ASISTENCIA / TARDANZA</t>
  </si>
  <si>
    <t>TOTAL PUNTOS</t>
  </si>
  <si>
    <t>TOTAL NOTAS</t>
  </si>
  <si>
    <t>Kinder</t>
  </si>
  <si>
    <t>Primero</t>
  </si>
  <si>
    <t>Segundo</t>
  </si>
  <si>
    <t>Tercero</t>
  </si>
  <si>
    <t>Domina</t>
  </si>
  <si>
    <t>No Domina</t>
  </si>
  <si>
    <t>Dominio de Destrezas</t>
  </si>
  <si>
    <t>ESCUELA</t>
  </si>
  <si>
    <t>EDUCACION FISICA</t>
  </si>
  <si>
    <t>INFORME DE DOMINIO DE DESTREZAS</t>
  </si>
  <si>
    <t>DESTREZAS</t>
  </si>
  <si>
    <t>Promedio establecido en Dominio de Destrezas de 50%+1</t>
  </si>
  <si>
    <t>Maximo 2.00 en escala donde 1.6 o mas significa domino.</t>
  </si>
  <si>
    <t>% M</t>
  </si>
  <si>
    <t>% F</t>
  </si>
  <si>
    <t>Escuela:</t>
  </si>
  <si>
    <t xml:space="preserve">Asignatura: </t>
  </si>
  <si>
    <t xml:space="preserve">Maestro/a:  </t>
  </si>
  <si>
    <t xml:space="preserve">Año Académico: </t>
  </si>
  <si>
    <t>Grupo: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</si>
</sst>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0000"/>
  </numFmts>
  <fonts count="51">
    <font>
      <sz val="10"/>
      <name val="Arial"/>
      <family val="0"/>
    </font>
    <font>
      <sz val="10"/>
      <name val="Arial Narrow"/>
      <family val="2"/>
    </font>
    <font>
      <sz val="12"/>
      <name val="Arial"/>
      <family val="2"/>
    </font>
    <font>
      <sz val="14"/>
      <name val="Arial"/>
      <family val="2"/>
    </font>
    <font>
      <sz val="25"/>
      <name val="Arial"/>
      <family val="0"/>
    </font>
    <font>
      <b/>
      <sz val="14"/>
      <name val="Arial"/>
      <family val="2"/>
    </font>
    <font>
      <sz val="14"/>
      <name val="Univers ATT"/>
      <family val="2"/>
    </font>
    <font>
      <sz val="12"/>
      <name val="Univers ATT"/>
      <family val="2"/>
    </font>
    <font>
      <sz val="10"/>
      <name val="Univers ATT"/>
      <family val="2"/>
    </font>
    <font>
      <u val="single"/>
      <sz val="7.5"/>
      <color indexed="12"/>
      <name val="Arial"/>
      <family val="0"/>
    </font>
    <font>
      <sz val="14"/>
      <name val="Denmark"/>
      <family val="0"/>
    </font>
    <font>
      <b/>
      <sz val="15"/>
      <name val="Arial"/>
      <family val="2"/>
    </font>
    <font>
      <sz val="12"/>
      <name val="Denmark"/>
      <family val="0"/>
    </font>
    <font>
      <sz val="15"/>
      <name val="Arial"/>
      <family val="2"/>
    </font>
    <font>
      <sz val="15"/>
      <name val="Exotc350 Bd BT"/>
      <family val="5"/>
    </font>
    <font>
      <b/>
      <sz val="15"/>
      <name val="Univers ATT"/>
      <family val="2"/>
    </font>
    <font>
      <sz val="15"/>
      <name val="Denmark"/>
      <family val="0"/>
    </font>
    <font>
      <u val="single"/>
      <sz val="10"/>
      <color indexed="36"/>
      <name val="Arial"/>
      <family val="0"/>
    </font>
    <font>
      <sz val="14"/>
      <name val="BellGothic Blk BT"/>
      <family val="2"/>
    </font>
    <font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6"/>
      <name val="Arial"/>
      <family val="2"/>
    </font>
    <font>
      <b/>
      <sz val="10.75"/>
      <name val="Arial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b/>
      <sz val="13.5"/>
      <color indexed="9"/>
      <name val="Arial"/>
      <family val="2"/>
    </font>
    <font>
      <sz val="15"/>
      <name val="Signature"/>
      <family val="0"/>
    </font>
    <font>
      <sz val="16"/>
      <name val="Exotc350 Bd BT"/>
      <family val="5"/>
    </font>
    <font>
      <sz val="14"/>
      <name val="Exotc350 Bd BT"/>
      <family val="5"/>
    </font>
    <font>
      <sz val="15"/>
      <name val="Arial Narrow"/>
      <family val="2"/>
    </font>
    <font>
      <sz val="18"/>
      <name val="Exotc350 Bd BT"/>
      <family val="5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0"/>
      <name val="Verdana"/>
      <family val="2"/>
    </font>
    <font>
      <sz val="15"/>
      <name val="Verdana"/>
      <family val="2"/>
    </font>
    <font>
      <b/>
      <sz val="16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14"/>
      <color indexed="8"/>
      <name val="Verdana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2" xfId="0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quotePrefix="1">
      <alignment horizontal="center"/>
    </xf>
    <xf numFmtId="0" fontId="0" fillId="0" borderId="22" xfId="0" applyBorder="1" applyAlignment="1" applyProtection="1" quotePrefix="1">
      <alignment horizontal="center"/>
      <protection locked="0"/>
    </xf>
    <xf numFmtId="0" fontId="0" fillId="0" borderId="9" xfId="0" applyBorder="1" applyAlignment="1" applyProtection="1" quotePrefix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3" xfId="0" applyBorder="1" applyAlignment="1" applyProtection="1" quotePrefix="1">
      <alignment horizontal="center"/>
      <protection locked="0"/>
    </xf>
    <xf numFmtId="0" fontId="0" fillId="0" borderId="24" xfId="0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1" fillId="0" borderId="6" xfId="0" applyFont="1" applyFill="1" applyBorder="1" applyAlignment="1">
      <alignment/>
    </xf>
    <xf numFmtId="0" fontId="0" fillId="0" borderId="22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 quotePrefix="1">
      <alignment/>
    </xf>
    <xf numFmtId="0" fontId="0" fillId="0" borderId="21" xfId="0" applyBorder="1" applyAlignment="1" quotePrefix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37" fillId="2" borderId="25" xfId="0" applyFont="1" applyFill="1" applyBorder="1" applyAlignment="1">
      <alignment/>
    </xf>
    <xf numFmtId="0" fontId="37" fillId="2" borderId="26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37" fillId="2" borderId="27" xfId="0" applyFont="1" applyFill="1" applyBorder="1" applyAlignment="1">
      <alignment horizontal="center"/>
    </xf>
    <xf numFmtId="0" fontId="37" fillId="2" borderId="28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 quotePrefix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16" fontId="34" fillId="0" borderId="0" xfId="0" applyNumberFormat="1" applyFont="1" applyBorder="1" applyAlignment="1" applyProtection="1">
      <alignment horizontal="left"/>
      <protection locked="0"/>
    </xf>
    <xf numFmtId="0" fontId="13" fillId="3" borderId="3" xfId="0" applyNumberFormat="1" applyFont="1" applyFill="1" applyBorder="1" applyAlignment="1">
      <alignment horizontal="center"/>
    </xf>
    <xf numFmtId="0" fontId="11" fillId="3" borderId="3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9" fontId="13" fillId="3" borderId="3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15" fillId="3" borderId="2" xfId="0" applyFont="1" applyFill="1" applyBorder="1" applyAlignment="1">
      <alignment horizontal="center"/>
    </xf>
    <xf numFmtId="9" fontId="11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9" fontId="32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1" fontId="34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37" fillId="2" borderId="2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 quotePrefix="1">
      <alignment horizontal="center"/>
    </xf>
    <xf numFmtId="1" fontId="1" fillId="0" borderId="9" xfId="0" applyNumberFormat="1" applyFont="1" applyFill="1" applyBorder="1" applyAlignment="1" quotePrefix="1">
      <alignment horizontal="center"/>
    </xf>
    <xf numFmtId="1" fontId="1" fillId="0" borderId="30" xfId="0" applyNumberFormat="1" applyFont="1" applyFill="1" applyBorder="1" applyAlignment="1" quotePrefix="1">
      <alignment horizontal="center"/>
    </xf>
    <xf numFmtId="1" fontId="1" fillId="0" borderId="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 quotePrefix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35" fillId="2" borderId="19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0" fontId="35" fillId="2" borderId="22" xfId="0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35" fillId="2" borderId="23" xfId="0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7" fillId="2" borderId="13" xfId="0" applyFont="1" applyFill="1" applyBorder="1" applyAlignment="1">
      <alignment/>
    </xf>
    <xf numFmtId="0" fontId="0" fillId="0" borderId="16" xfId="0" applyBorder="1" applyAlignment="1" quotePrefix="1">
      <alignment horizontal="center"/>
    </xf>
    <xf numFmtId="1" fontId="38" fillId="0" borderId="0" xfId="0" applyNumberFormat="1" applyFont="1" applyAlignment="1">
      <alignment horizontal="center"/>
    </xf>
    <xf numFmtId="0" fontId="37" fillId="2" borderId="13" xfId="0" applyFont="1" applyFill="1" applyBorder="1" applyAlignment="1">
      <alignment horizontal="center" vertical="center" textRotation="90"/>
    </xf>
    <xf numFmtId="0" fontId="37" fillId="2" borderId="14" xfId="0" applyFont="1" applyFill="1" applyBorder="1" applyAlignment="1">
      <alignment horizontal="center" vertical="center" textRotation="90"/>
    </xf>
    <xf numFmtId="0" fontId="37" fillId="2" borderId="27" xfId="0" applyFont="1" applyFill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4" borderId="0" xfId="0" applyFill="1" applyAlignment="1">
      <alignment/>
    </xf>
    <xf numFmtId="0" fontId="37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37" fillId="4" borderId="0" xfId="0" applyFont="1" applyFill="1" applyAlignment="1">
      <alignment horizontal="center"/>
    </xf>
    <xf numFmtId="0" fontId="39" fillId="0" borderId="0" xfId="0" applyFont="1" applyAlignment="1">
      <alignment/>
    </xf>
    <xf numFmtId="0" fontId="40" fillId="0" borderId="32" xfId="0" applyFont="1" applyBorder="1" applyAlignment="1">
      <alignment horizontal="center"/>
    </xf>
    <xf numFmtId="0" fontId="36" fillId="2" borderId="26" xfId="0" applyFont="1" applyFill="1" applyBorder="1" applyAlignment="1">
      <alignment horizontal="center"/>
    </xf>
    <xf numFmtId="2" fontId="39" fillId="2" borderId="29" xfId="0" applyNumberFormat="1" applyFont="1" applyFill="1" applyBorder="1" applyAlignment="1">
      <alignment horizontal="center"/>
    </xf>
    <xf numFmtId="2" fontId="39" fillId="2" borderId="31" xfId="0" applyNumberFormat="1" applyFont="1" applyFill="1" applyBorder="1" applyAlignment="1">
      <alignment horizontal="center"/>
    </xf>
    <xf numFmtId="2" fontId="39" fillId="2" borderId="26" xfId="0" applyNumberFormat="1" applyFont="1" applyFill="1" applyBorder="1" applyAlignment="1">
      <alignment horizontal="center"/>
    </xf>
    <xf numFmtId="0" fontId="37" fillId="2" borderId="13" xfId="0" applyFont="1" applyFill="1" applyBorder="1" applyAlignment="1">
      <alignment horizontal="center" textRotation="75"/>
    </xf>
    <xf numFmtId="0" fontId="37" fillId="2" borderId="14" xfId="0" applyFont="1" applyFill="1" applyBorder="1" applyAlignment="1">
      <alignment horizontal="center" textRotation="75"/>
    </xf>
    <xf numFmtId="0" fontId="37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8" xfId="0" applyBorder="1" applyAlignment="1" quotePrefix="1">
      <alignment horizontal="left"/>
    </xf>
    <xf numFmtId="0" fontId="0" fillId="0" borderId="9" xfId="0" applyBorder="1" applyAlignment="1" quotePrefix="1">
      <alignment horizontal="left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41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8" xfId="0" applyBorder="1" applyAlignment="1">
      <alignment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2" borderId="26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29" xfId="0" applyNumberFormat="1" applyFont="1" applyFill="1" applyBorder="1" applyAlignment="1">
      <alignment horizontal="center" vertical="center"/>
    </xf>
    <xf numFmtId="0" fontId="43" fillId="2" borderId="29" xfId="0" applyNumberFormat="1" applyFont="1" applyFill="1" applyBorder="1" applyAlignment="1">
      <alignment horizontal="center" vertical="center"/>
    </xf>
    <xf numFmtId="0" fontId="46" fillId="2" borderId="29" xfId="0" applyNumberFormat="1" applyFont="1" applyFill="1" applyBorder="1" applyAlignment="1">
      <alignment horizontal="center" vertical="center"/>
    </xf>
    <xf numFmtId="0" fontId="43" fillId="0" borderId="8" xfId="0" applyNumberFormat="1" applyFont="1" applyFill="1" applyBorder="1" applyAlignment="1" quotePrefix="1">
      <alignment horizontal="center" vertical="center"/>
    </xf>
    <xf numFmtId="0" fontId="43" fillId="0" borderId="40" xfId="0" applyNumberFormat="1" applyFont="1" applyFill="1" applyBorder="1" applyAlignment="1">
      <alignment horizontal="center" vertical="center"/>
    </xf>
    <xf numFmtId="9" fontId="46" fillId="2" borderId="2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0" fontId="43" fillId="2" borderId="41" xfId="0" applyNumberFormat="1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/>
    </xf>
    <xf numFmtId="0" fontId="46" fillId="2" borderId="41" xfId="0" applyNumberFormat="1" applyFont="1" applyFill="1" applyBorder="1" applyAlignment="1">
      <alignment horizontal="center" vertical="center"/>
    </xf>
    <xf numFmtId="0" fontId="43" fillId="0" borderId="6" xfId="0" applyNumberFormat="1" applyFont="1" applyFill="1" applyBorder="1" applyAlignment="1" quotePrefix="1">
      <alignment horizontal="center" vertical="center"/>
    </xf>
    <xf numFmtId="0" fontId="43" fillId="0" borderId="4" xfId="0" applyNumberFormat="1" applyFont="1" applyFill="1" applyBorder="1" applyAlignment="1">
      <alignment horizontal="center" vertical="center"/>
    </xf>
    <xf numFmtId="9" fontId="46" fillId="2" borderId="41" xfId="0" applyNumberFormat="1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2" borderId="41" xfId="0" applyFont="1" applyFill="1" applyBorder="1" applyAlignment="1">
      <alignment horizontal="center" vertical="center"/>
    </xf>
    <xf numFmtId="0" fontId="46" fillId="2" borderId="41" xfId="0" applyFont="1" applyFill="1" applyBorder="1" applyAlignment="1">
      <alignment horizontal="center" vertical="center"/>
    </xf>
    <xf numFmtId="0" fontId="43" fillId="2" borderId="42" xfId="0" applyFont="1" applyFill="1" applyBorder="1" applyAlignment="1">
      <alignment horizontal="center" vertical="center"/>
    </xf>
    <xf numFmtId="0" fontId="43" fillId="2" borderId="43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9" fontId="43" fillId="2" borderId="31" xfId="0" applyNumberFormat="1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7" fillId="0" borderId="0" xfId="0" applyFont="1" applyFill="1" applyAlignment="1">
      <alignment horizontal="center"/>
    </xf>
    <xf numFmtId="0" fontId="11" fillId="3" borderId="22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9" fontId="13" fillId="3" borderId="9" xfId="0" applyNumberFormat="1" applyFont="1" applyFill="1" applyBorder="1" applyAlignment="1">
      <alignment horizontal="center"/>
    </xf>
    <xf numFmtId="9" fontId="11" fillId="3" borderId="9" xfId="0" applyNumberFormat="1" applyFont="1" applyFill="1" applyBorder="1" applyAlignment="1">
      <alignment horizontal="center"/>
    </xf>
    <xf numFmtId="0" fontId="50" fillId="0" borderId="0" xfId="0" applyFont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" fontId="0" fillId="0" borderId="0" xfId="0" applyNumberFormat="1" applyBorder="1" applyAlignment="1">
      <alignment horizontal="left"/>
    </xf>
    <xf numFmtId="0" fontId="41" fillId="0" borderId="25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3" fillId="0" borderId="46" xfId="0" applyFont="1" applyFill="1" applyBorder="1" applyAlignment="1" quotePrefix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43" fillId="0" borderId="25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9" xfId="0" applyFont="1" applyFill="1" applyBorder="1" applyAlignment="1" quotePrefix="1">
      <alignment horizontal="center"/>
    </xf>
    <xf numFmtId="0" fontId="10" fillId="0" borderId="8" xfId="0" applyFont="1" applyFill="1" applyBorder="1" applyAlignment="1" quotePrefix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chartsheet" Target="chartsheets/sheet1.xml" /><Relationship Id="rId19" Type="http://schemas.openxmlformats.org/officeDocument/2006/relationships/chartsheet" Target="chartsheets/sheet2.xml" /><Relationship Id="rId20" Type="http://schemas.openxmlformats.org/officeDocument/2006/relationships/worksheet" Target="worksheets/sheet18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COMPARACIÓN DE PROMEDIO POR SALÓN HOGAR
</a:t>
            </a:r>
          </a:p>
        </c:rich>
      </c:tx>
      <c:layout/>
      <c:spPr>
        <a:noFill/>
        <a:ln>
          <a:noFill/>
        </a:ln>
      </c:spPr>
    </c:title>
    <c:view3D>
      <c:rotX val="20"/>
      <c:rotY val="11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4625"/>
          <c:w val="1"/>
          <c:h val="0.853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promedioyausencias!$A$6:$A$23</c:f>
              <c:strCache>
                <c:ptCount val="18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  <c:pt idx="5">
                  <c:v>G6</c:v>
                </c:pt>
                <c:pt idx="6">
                  <c:v>G7</c:v>
                </c:pt>
                <c:pt idx="7">
                  <c:v>G8</c:v>
                </c:pt>
                <c:pt idx="8">
                  <c:v>G9</c:v>
                </c:pt>
                <c:pt idx="9">
                  <c:v>G10</c:v>
                </c:pt>
                <c:pt idx="10">
                  <c:v>G11</c:v>
                </c:pt>
                <c:pt idx="11">
                  <c:v>G12</c:v>
                </c:pt>
                <c:pt idx="12">
                  <c:v>G13</c:v>
                </c:pt>
                <c:pt idx="13">
                  <c:v>G14</c:v>
                </c:pt>
                <c:pt idx="14">
                  <c:v>G15</c:v>
                </c:pt>
                <c:pt idx="17">
                  <c:v>PROMEDIO</c:v>
                </c:pt>
              </c:strCache>
            </c:strRef>
          </c:cat>
          <c:val>
            <c:numRef>
              <c:f>promedioyausencias!$B$6:$B$23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hape val="cylinder"/>
        <c:axId val="1769571"/>
        <c:axId val="15926140"/>
        <c:axId val="9117533"/>
      </c:bar3DChart>
      <c:catAx>
        <c:axId val="176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SALÓN HOGAR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PROMEDIO GENERAL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9571"/>
        <c:crossesAt val="1"/>
        <c:crossBetween val="between"/>
        <c:dispUnits/>
      </c:valAx>
      <c:serAx>
        <c:axId val="9117533"/>
        <c:scaling>
          <c:orientation val="minMax"/>
        </c:scaling>
        <c:axPos val="b"/>
        <c:majorGridlines/>
        <c:minorGridlines/>
        <c:delete val="1"/>
        <c:majorTickMark val="out"/>
        <c:minorTickMark val="none"/>
        <c:tickLblPos val="low"/>
        <c:crossAx val="159261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FFFFFF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AUSENCIAS POR SALÓN HOGAR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view3D>
      <c:rotX val="30"/>
      <c:rotY val="355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825"/>
          <c:w val="0.991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promedioyausencias!$F$5</c:f>
              <c:strCache>
                <c:ptCount val="1"/>
                <c:pt idx="0">
                  <c:v>AUSENCIAS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promedioyausencias!$E$6:$E$20</c:f>
              <c:strCache>
                <c:ptCount val="15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  <c:pt idx="5">
                  <c:v>G6</c:v>
                </c:pt>
                <c:pt idx="6">
                  <c:v>G7</c:v>
                </c:pt>
                <c:pt idx="7">
                  <c:v>G8</c:v>
                </c:pt>
                <c:pt idx="8">
                  <c:v>G9</c:v>
                </c:pt>
                <c:pt idx="9">
                  <c:v>G10</c:v>
                </c:pt>
                <c:pt idx="10">
                  <c:v>G11</c:v>
                </c:pt>
                <c:pt idx="11">
                  <c:v>G12</c:v>
                </c:pt>
                <c:pt idx="12">
                  <c:v>G13</c:v>
                </c:pt>
                <c:pt idx="13">
                  <c:v>G14</c:v>
                </c:pt>
                <c:pt idx="14">
                  <c:v>G15</c:v>
                </c:pt>
              </c:strCache>
            </c:strRef>
          </c:cat>
          <c:val>
            <c:numRef>
              <c:f>promedioyausencias!$F$6:$F$20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cylinder"/>
        </c:ser>
        <c:shape val="cylinder"/>
        <c:axId val="14948934"/>
        <c:axId val="322679"/>
      </c:bar3DChart>
      <c:catAx>
        <c:axId val="1494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SALÓN HOGAR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low"/>
        <c:crossAx val="322679"/>
        <c:crosses val="autoZero"/>
        <c:auto val="0"/>
        <c:lblOffset val="100"/>
        <c:noMultiLvlLbl val="0"/>
      </c:catAx>
      <c:valAx>
        <c:axId val="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AUSENCIAS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48934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FFFFFF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2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8.7109375" style="0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">
        <v>82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9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>COUNTIF(W9,"nd")</f>
        <v>0</v>
      </c>
      <c r="AU9" s="152"/>
      <c r="AV9" s="2">
        <f aca="true" t="shared" si="7" ref="AV9:AV43">+AP9+AS9</f>
        <v>0</v>
      </c>
      <c r="AW9" s="2">
        <f aca="true" t="shared" si="8" ref="AW9:AW43">+AP9+AT9</f>
        <v>0</v>
      </c>
      <c r="AX9" s="2">
        <f aca="true" t="shared" si="9" ref="AX9:AX43">+AQ9+AS9</f>
        <v>0</v>
      </c>
      <c r="AY9" s="2">
        <f aca="true" t="shared" si="10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1" ref="BN9:BN43">BP9-BO9</f>
        <v>84</v>
      </c>
      <c r="BO9" s="83">
        <f aca="true" t="shared" si="12" ref="BO9:BO43">SUM(BB9:BF9)</f>
        <v>0</v>
      </c>
      <c r="BP9" s="140">
        <v>84</v>
      </c>
      <c r="BQ9" s="83">
        <f aca="true" t="shared" si="13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4" ref="Z10:Z43">IF(E10="d",2,IF(E10="nd",1,0))</f>
        <v>0</v>
      </c>
      <c r="AA10">
        <f aca="true" t="shared" si="15" ref="AA10:AA43">IF(F10="d",2,IF(F10="nd",1,0))</f>
        <v>0</v>
      </c>
      <c r="AB10">
        <f aca="true" t="shared" si="16" ref="AB10:AB43">IF(G10="d",2,IF(G10="nd",1,0))</f>
        <v>0</v>
      </c>
      <c r="AC10">
        <f aca="true" t="shared" si="17" ref="AC10:AC43">IF(H10="d",2,IF(H10="nd",1,0))</f>
        <v>0</v>
      </c>
      <c r="AD10">
        <f aca="true" t="shared" si="18" ref="AD10:AD43">IF(I10="d",2,IF(I10="nd",1,0))</f>
        <v>0</v>
      </c>
      <c r="AE10">
        <f aca="true" t="shared" si="19" ref="AE10:AE43">IF(J10="d",2,IF(J10="nd",1,0))</f>
        <v>0</v>
      </c>
      <c r="AF10">
        <f aca="true" t="shared" si="20" ref="AF10:AF43">IF(K10="d",2,IF(K10="nd",1,0))</f>
        <v>0</v>
      </c>
      <c r="AG10">
        <f aca="true" t="shared" si="21" ref="AG10:AG43">IF(L10="d",2,IF(L10="nd",1,0))</f>
        <v>0</v>
      </c>
      <c r="AH10">
        <f aca="true" t="shared" si="22" ref="AH10:AH43">IF(M10="d",2,IF(M10="nd",1,0))</f>
        <v>0</v>
      </c>
      <c r="AI10">
        <f aca="true" t="shared" si="23" ref="AI10:AI43">IF(N10="d",2,IF(N10="nd",1,0))</f>
        <v>0</v>
      </c>
      <c r="AJ10">
        <f aca="true" t="shared" si="24" ref="AJ10:AJ43">IF(O10="d",2,IF(O10="nd",1,0))</f>
        <v>0</v>
      </c>
      <c r="AK10">
        <f aca="true" t="shared" si="25" ref="AK10:AK43">IF(P10="d",2,IF(P10="nd",1,0))</f>
        <v>0</v>
      </c>
      <c r="AL10">
        <f aca="true" t="shared" si="26" ref="AL10:AL43">IF(Q10="d",2,IF(Q10="nd",1,0))</f>
        <v>0</v>
      </c>
      <c r="AM10">
        <f aca="true" t="shared" si="27" ref="AM10:AM43">IF(R10="d",2,IF(R10="nd",1,0))</f>
        <v>0</v>
      </c>
      <c r="AN10">
        <f aca="true" t="shared" si="28" ref="AN10:AN43">IF(S10="d",2,IF(S10="nd",1,0))</f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29" ref="AS10:AS43">COUNTIF(W10,"D")</f>
        <v>0</v>
      </c>
      <c r="AT10" s="2">
        <f aca="true" t="shared" si="30" ref="AT10:AT43">COUNTIF(W10,"nd")</f>
        <v>0</v>
      </c>
      <c r="AU10" s="152"/>
      <c r="AV10" s="2">
        <f t="shared" si="7"/>
        <v>0</v>
      </c>
      <c r="AW10" s="2">
        <f t="shared" si="8"/>
        <v>0</v>
      </c>
      <c r="AX10" s="2">
        <f t="shared" si="9"/>
        <v>0</v>
      </c>
      <c r="AY10" s="2">
        <f t="shared" si="10"/>
        <v>0</v>
      </c>
      <c r="AZ10" s="60">
        <f>AZ9+1</f>
        <v>2</v>
      </c>
      <c r="BA10" s="167">
        <f aca="true" t="shared" si="31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1"/>
        <v>84</v>
      </c>
      <c r="BO10" s="83">
        <f t="shared" si="12"/>
        <v>0</v>
      </c>
      <c r="BP10" s="140">
        <v>84</v>
      </c>
      <c r="BQ10" s="83">
        <f t="shared" si="13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4"/>
        <v>0</v>
      </c>
      <c r="AA11">
        <f t="shared" si="15"/>
        <v>0</v>
      </c>
      <c r="AB11">
        <f t="shared" si="16"/>
        <v>0</v>
      </c>
      <c r="AC11">
        <f t="shared" si="17"/>
        <v>0</v>
      </c>
      <c r="AD11">
        <f t="shared" si="18"/>
        <v>0</v>
      </c>
      <c r="AE11">
        <f t="shared" si="19"/>
        <v>0</v>
      </c>
      <c r="AF11">
        <f t="shared" si="20"/>
        <v>0</v>
      </c>
      <c r="AG11">
        <f t="shared" si="21"/>
        <v>0</v>
      </c>
      <c r="AH11">
        <f t="shared" si="22"/>
        <v>0</v>
      </c>
      <c r="AI11">
        <f t="shared" si="23"/>
        <v>0</v>
      </c>
      <c r="AJ11">
        <f t="shared" si="24"/>
        <v>0</v>
      </c>
      <c r="AK11">
        <f t="shared" si="25"/>
        <v>0</v>
      </c>
      <c r="AL11">
        <f t="shared" si="26"/>
        <v>0</v>
      </c>
      <c r="AM11">
        <f t="shared" si="27"/>
        <v>0</v>
      </c>
      <c r="AN11">
        <f t="shared" si="28"/>
        <v>0</v>
      </c>
      <c r="AP11" s="2">
        <f t="shared" si="5"/>
        <v>0</v>
      </c>
      <c r="AQ11" s="2">
        <f t="shared" si="6"/>
        <v>0</v>
      </c>
      <c r="AR11" s="152"/>
      <c r="AS11" s="2">
        <f t="shared" si="29"/>
        <v>0</v>
      </c>
      <c r="AT11" s="2">
        <f t="shared" si="30"/>
        <v>0</v>
      </c>
      <c r="AU11" s="152"/>
      <c r="AV11" s="2">
        <f t="shared" si="7"/>
        <v>0</v>
      </c>
      <c r="AW11" s="2">
        <f t="shared" si="8"/>
        <v>0</v>
      </c>
      <c r="AX11" s="2">
        <f t="shared" si="9"/>
        <v>0</v>
      </c>
      <c r="AY11" s="2">
        <f t="shared" si="10"/>
        <v>0</v>
      </c>
      <c r="AZ11" s="60">
        <f aca="true" t="shared" si="32" ref="AZ11:AZ43">AZ10+1</f>
        <v>3</v>
      </c>
      <c r="BA11" s="167">
        <f t="shared" si="31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1"/>
        <v>84</v>
      </c>
      <c r="BO11" s="83">
        <f t="shared" si="12"/>
        <v>0</v>
      </c>
      <c r="BP11" s="140">
        <v>84</v>
      </c>
      <c r="BQ11" s="83">
        <f t="shared" si="13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4"/>
        <v>0</v>
      </c>
      <c r="AA12">
        <f t="shared" si="15"/>
        <v>0</v>
      </c>
      <c r="AB12">
        <f t="shared" si="16"/>
        <v>0</v>
      </c>
      <c r="AC12">
        <f t="shared" si="17"/>
        <v>0</v>
      </c>
      <c r="AD12">
        <f t="shared" si="18"/>
        <v>0</v>
      </c>
      <c r="AE12">
        <f t="shared" si="19"/>
        <v>0</v>
      </c>
      <c r="AF12">
        <f t="shared" si="20"/>
        <v>0</v>
      </c>
      <c r="AG12">
        <f t="shared" si="21"/>
        <v>0</v>
      </c>
      <c r="AH12">
        <f t="shared" si="22"/>
        <v>0</v>
      </c>
      <c r="AI12">
        <f t="shared" si="23"/>
        <v>0</v>
      </c>
      <c r="AJ12">
        <f t="shared" si="24"/>
        <v>0</v>
      </c>
      <c r="AK12">
        <f t="shared" si="25"/>
        <v>0</v>
      </c>
      <c r="AL12">
        <f t="shared" si="26"/>
        <v>0</v>
      </c>
      <c r="AM12">
        <f t="shared" si="27"/>
        <v>0</v>
      </c>
      <c r="AN12">
        <f t="shared" si="28"/>
        <v>0</v>
      </c>
      <c r="AP12" s="2">
        <f t="shared" si="5"/>
        <v>0</v>
      </c>
      <c r="AQ12" s="2">
        <f t="shared" si="6"/>
        <v>0</v>
      </c>
      <c r="AR12" s="152"/>
      <c r="AS12" s="2">
        <f t="shared" si="29"/>
        <v>0</v>
      </c>
      <c r="AT12" s="2">
        <f t="shared" si="30"/>
        <v>0</v>
      </c>
      <c r="AU12" s="152"/>
      <c r="AV12" s="2">
        <f t="shared" si="7"/>
        <v>0</v>
      </c>
      <c r="AW12" s="2">
        <f t="shared" si="8"/>
        <v>0</v>
      </c>
      <c r="AX12" s="2">
        <f t="shared" si="9"/>
        <v>0</v>
      </c>
      <c r="AY12" s="2">
        <f t="shared" si="10"/>
        <v>0</v>
      </c>
      <c r="AZ12" s="60">
        <f t="shared" si="32"/>
        <v>4</v>
      </c>
      <c r="BA12" s="167">
        <f t="shared" si="31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1"/>
        <v>84</v>
      </c>
      <c r="BO12" s="83">
        <f t="shared" si="12"/>
        <v>0</v>
      </c>
      <c r="BP12" s="140">
        <v>84</v>
      </c>
      <c r="BQ12" s="83">
        <f t="shared" si="13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33" ref="W13:W43">+IF(V13&gt;=1.595,"D","ND")</f>
        <v>#DIV/0!</v>
      </c>
      <c r="Z13">
        <f t="shared" si="14"/>
        <v>0</v>
      </c>
      <c r="AA13">
        <f t="shared" si="15"/>
        <v>0</v>
      </c>
      <c r="AB13">
        <f t="shared" si="16"/>
        <v>0</v>
      </c>
      <c r="AC13">
        <f t="shared" si="17"/>
        <v>0</v>
      </c>
      <c r="AD13">
        <f t="shared" si="18"/>
        <v>0</v>
      </c>
      <c r="AE13">
        <f t="shared" si="19"/>
        <v>0</v>
      </c>
      <c r="AF13">
        <f t="shared" si="20"/>
        <v>0</v>
      </c>
      <c r="AG13">
        <f t="shared" si="21"/>
        <v>0</v>
      </c>
      <c r="AH13">
        <f t="shared" si="22"/>
        <v>0</v>
      </c>
      <c r="AI13">
        <f t="shared" si="23"/>
        <v>0</v>
      </c>
      <c r="AJ13">
        <f t="shared" si="24"/>
        <v>0</v>
      </c>
      <c r="AK13">
        <f t="shared" si="25"/>
        <v>0</v>
      </c>
      <c r="AL13">
        <f t="shared" si="26"/>
        <v>0</v>
      </c>
      <c r="AM13">
        <f t="shared" si="27"/>
        <v>0</v>
      </c>
      <c r="AN13">
        <f t="shared" si="28"/>
        <v>0</v>
      </c>
      <c r="AP13" s="2">
        <f t="shared" si="5"/>
        <v>0</v>
      </c>
      <c r="AQ13" s="2">
        <f t="shared" si="6"/>
        <v>0</v>
      </c>
      <c r="AR13" s="152"/>
      <c r="AS13" s="2">
        <f t="shared" si="29"/>
        <v>0</v>
      </c>
      <c r="AT13" s="2">
        <f t="shared" si="30"/>
        <v>0</v>
      </c>
      <c r="AU13" s="152"/>
      <c r="AV13" s="2">
        <f t="shared" si="7"/>
        <v>0</v>
      </c>
      <c r="AW13" s="2">
        <f t="shared" si="8"/>
        <v>0</v>
      </c>
      <c r="AX13" s="2">
        <f t="shared" si="9"/>
        <v>0</v>
      </c>
      <c r="AY13" s="2">
        <f t="shared" si="10"/>
        <v>0</v>
      </c>
      <c r="AZ13" s="62">
        <f t="shared" si="32"/>
        <v>5</v>
      </c>
      <c r="BA13" s="168">
        <f t="shared" si="31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1"/>
        <v>84</v>
      </c>
      <c r="BO13" s="84">
        <f t="shared" si="12"/>
        <v>0</v>
      </c>
      <c r="BP13" s="144">
        <v>84</v>
      </c>
      <c r="BQ13" s="84">
        <f t="shared" si="13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33"/>
        <v>#DIV/0!</v>
      </c>
      <c r="Z14">
        <f t="shared" si="14"/>
        <v>0</v>
      </c>
      <c r="AA14">
        <f t="shared" si="15"/>
        <v>0</v>
      </c>
      <c r="AB14">
        <f t="shared" si="16"/>
        <v>0</v>
      </c>
      <c r="AC14">
        <f t="shared" si="17"/>
        <v>0</v>
      </c>
      <c r="AD14">
        <f t="shared" si="18"/>
        <v>0</v>
      </c>
      <c r="AE14">
        <f t="shared" si="19"/>
        <v>0</v>
      </c>
      <c r="AF14">
        <f t="shared" si="20"/>
        <v>0</v>
      </c>
      <c r="AG14">
        <f t="shared" si="21"/>
        <v>0</v>
      </c>
      <c r="AH14">
        <f t="shared" si="22"/>
        <v>0</v>
      </c>
      <c r="AI14">
        <f t="shared" si="23"/>
        <v>0</v>
      </c>
      <c r="AJ14">
        <f t="shared" si="24"/>
        <v>0</v>
      </c>
      <c r="AK14">
        <f t="shared" si="25"/>
        <v>0</v>
      </c>
      <c r="AL14">
        <f t="shared" si="26"/>
        <v>0</v>
      </c>
      <c r="AM14">
        <f t="shared" si="27"/>
        <v>0</v>
      </c>
      <c r="AN14">
        <f t="shared" si="28"/>
        <v>0</v>
      </c>
      <c r="AP14" s="2">
        <f t="shared" si="5"/>
        <v>0</v>
      </c>
      <c r="AQ14" s="2">
        <f t="shared" si="6"/>
        <v>0</v>
      </c>
      <c r="AR14" s="152"/>
      <c r="AS14" s="2">
        <f t="shared" si="29"/>
        <v>0</v>
      </c>
      <c r="AT14" s="2">
        <f t="shared" si="30"/>
        <v>0</v>
      </c>
      <c r="AU14" s="152"/>
      <c r="AV14" s="2">
        <f t="shared" si="7"/>
        <v>0</v>
      </c>
      <c r="AW14" s="2">
        <f t="shared" si="8"/>
        <v>0</v>
      </c>
      <c r="AX14" s="2">
        <f t="shared" si="9"/>
        <v>0</v>
      </c>
      <c r="AY14" s="2">
        <f t="shared" si="10"/>
        <v>0</v>
      </c>
      <c r="AZ14" s="133">
        <f t="shared" si="32"/>
        <v>6</v>
      </c>
      <c r="BA14" s="167">
        <f t="shared" si="31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1"/>
        <v>84</v>
      </c>
      <c r="BO14" s="83">
        <f t="shared" si="12"/>
        <v>0</v>
      </c>
      <c r="BP14" s="140">
        <v>84</v>
      </c>
      <c r="BQ14" s="83">
        <f t="shared" si="13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33"/>
        <v>#DIV/0!</v>
      </c>
      <c r="Z15">
        <f t="shared" si="14"/>
        <v>0</v>
      </c>
      <c r="AA15">
        <f t="shared" si="15"/>
        <v>0</v>
      </c>
      <c r="AB15">
        <f t="shared" si="16"/>
        <v>0</v>
      </c>
      <c r="AC15">
        <f t="shared" si="17"/>
        <v>0</v>
      </c>
      <c r="AD15">
        <f t="shared" si="18"/>
        <v>0</v>
      </c>
      <c r="AE15">
        <f t="shared" si="19"/>
        <v>0</v>
      </c>
      <c r="AF15">
        <f t="shared" si="20"/>
        <v>0</v>
      </c>
      <c r="AG15">
        <f t="shared" si="21"/>
        <v>0</v>
      </c>
      <c r="AH15">
        <f t="shared" si="22"/>
        <v>0</v>
      </c>
      <c r="AI15">
        <f t="shared" si="23"/>
        <v>0</v>
      </c>
      <c r="AJ15">
        <f t="shared" si="24"/>
        <v>0</v>
      </c>
      <c r="AK15">
        <f t="shared" si="25"/>
        <v>0</v>
      </c>
      <c r="AL15">
        <f t="shared" si="26"/>
        <v>0</v>
      </c>
      <c r="AM15">
        <f t="shared" si="27"/>
        <v>0</v>
      </c>
      <c r="AN15">
        <f t="shared" si="28"/>
        <v>0</v>
      </c>
      <c r="AP15" s="2">
        <f t="shared" si="5"/>
        <v>0</v>
      </c>
      <c r="AQ15" s="2">
        <f t="shared" si="6"/>
        <v>0</v>
      </c>
      <c r="AR15" s="152"/>
      <c r="AS15" s="2">
        <f t="shared" si="29"/>
        <v>0</v>
      </c>
      <c r="AT15" s="2">
        <f t="shared" si="30"/>
        <v>0</v>
      </c>
      <c r="AU15" s="152"/>
      <c r="AV15" s="2">
        <f t="shared" si="7"/>
        <v>0</v>
      </c>
      <c r="AW15" s="2">
        <f t="shared" si="8"/>
        <v>0</v>
      </c>
      <c r="AX15" s="2">
        <f t="shared" si="9"/>
        <v>0</v>
      </c>
      <c r="AY15" s="2">
        <f t="shared" si="10"/>
        <v>0</v>
      </c>
      <c r="AZ15" s="60">
        <f t="shared" si="32"/>
        <v>7</v>
      </c>
      <c r="BA15" s="167">
        <f t="shared" si="31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1"/>
        <v>84</v>
      </c>
      <c r="BO15" s="83">
        <f t="shared" si="12"/>
        <v>0</v>
      </c>
      <c r="BP15" s="140">
        <v>84</v>
      </c>
      <c r="BQ15" s="83">
        <f t="shared" si="13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33"/>
        <v>#DIV/0!</v>
      </c>
      <c r="Z16">
        <f t="shared" si="14"/>
        <v>0</v>
      </c>
      <c r="AA16">
        <f t="shared" si="15"/>
        <v>0</v>
      </c>
      <c r="AB16">
        <f t="shared" si="16"/>
        <v>0</v>
      </c>
      <c r="AC16">
        <f t="shared" si="17"/>
        <v>0</v>
      </c>
      <c r="AD16">
        <f t="shared" si="18"/>
        <v>0</v>
      </c>
      <c r="AE16">
        <f t="shared" si="19"/>
        <v>0</v>
      </c>
      <c r="AF16">
        <f t="shared" si="20"/>
        <v>0</v>
      </c>
      <c r="AG16">
        <f t="shared" si="21"/>
        <v>0</v>
      </c>
      <c r="AH16">
        <f t="shared" si="22"/>
        <v>0</v>
      </c>
      <c r="AI16">
        <f t="shared" si="23"/>
        <v>0</v>
      </c>
      <c r="AJ16">
        <f t="shared" si="24"/>
        <v>0</v>
      </c>
      <c r="AK16">
        <f t="shared" si="25"/>
        <v>0</v>
      </c>
      <c r="AL16">
        <f t="shared" si="26"/>
        <v>0</v>
      </c>
      <c r="AM16">
        <f t="shared" si="27"/>
        <v>0</v>
      </c>
      <c r="AN16">
        <f t="shared" si="28"/>
        <v>0</v>
      </c>
      <c r="AP16" s="2">
        <f t="shared" si="5"/>
        <v>0</v>
      </c>
      <c r="AQ16" s="2">
        <f t="shared" si="6"/>
        <v>0</v>
      </c>
      <c r="AR16" s="152"/>
      <c r="AS16" s="2">
        <f t="shared" si="29"/>
        <v>0</v>
      </c>
      <c r="AT16" s="2">
        <f t="shared" si="30"/>
        <v>0</v>
      </c>
      <c r="AU16" s="152"/>
      <c r="AV16" s="2">
        <f t="shared" si="7"/>
        <v>0</v>
      </c>
      <c r="AW16" s="2">
        <f t="shared" si="8"/>
        <v>0</v>
      </c>
      <c r="AX16" s="2">
        <f t="shared" si="9"/>
        <v>0</v>
      </c>
      <c r="AY16" s="2">
        <f t="shared" si="10"/>
        <v>0</v>
      </c>
      <c r="AZ16" s="60">
        <f t="shared" si="32"/>
        <v>8</v>
      </c>
      <c r="BA16" s="167">
        <f t="shared" si="31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1"/>
        <v>84</v>
      </c>
      <c r="BO16" s="83">
        <f t="shared" si="12"/>
        <v>0</v>
      </c>
      <c r="BP16" s="140">
        <v>84</v>
      </c>
      <c r="BQ16" s="83">
        <f t="shared" si="13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33"/>
        <v>#DIV/0!</v>
      </c>
      <c r="Z17">
        <f t="shared" si="14"/>
        <v>0</v>
      </c>
      <c r="AA17">
        <f t="shared" si="15"/>
        <v>0</v>
      </c>
      <c r="AB17">
        <f t="shared" si="16"/>
        <v>0</v>
      </c>
      <c r="AC17">
        <f t="shared" si="17"/>
        <v>0</v>
      </c>
      <c r="AD17">
        <f t="shared" si="18"/>
        <v>0</v>
      </c>
      <c r="AE17">
        <f t="shared" si="19"/>
        <v>0</v>
      </c>
      <c r="AF17">
        <f t="shared" si="20"/>
        <v>0</v>
      </c>
      <c r="AG17">
        <f t="shared" si="21"/>
        <v>0</v>
      </c>
      <c r="AH17">
        <f t="shared" si="22"/>
        <v>0</v>
      </c>
      <c r="AI17">
        <f t="shared" si="23"/>
        <v>0</v>
      </c>
      <c r="AJ17">
        <f t="shared" si="24"/>
        <v>0</v>
      </c>
      <c r="AK17">
        <f t="shared" si="25"/>
        <v>0</v>
      </c>
      <c r="AL17">
        <f t="shared" si="26"/>
        <v>0</v>
      </c>
      <c r="AM17">
        <f t="shared" si="27"/>
        <v>0</v>
      </c>
      <c r="AN17">
        <f t="shared" si="28"/>
        <v>0</v>
      </c>
      <c r="AP17" s="2">
        <f t="shared" si="5"/>
        <v>0</v>
      </c>
      <c r="AQ17" s="2">
        <f t="shared" si="6"/>
        <v>0</v>
      </c>
      <c r="AR17" s="152"/>
      <c r="AS17" s="2">
        <f t="shared" si="29"/>
        <v>0</v>
      </c>
      <c r="AT17" s="2">
        <f t="shared" si="30"/>
        <v>0</v>
      </c>
      <c r="AU17" s="152"/>
      <c r="AV17" s="2">
        <f t="shared" si="7"/>
        <v>0</v>
      </c>
      <c r="AW17" s="2">
        <f t="shared" si="8"/>
        <v>0</v>
      </c>
      <c r="AX17" s="2">
        <f t="shared" si="9"/>
        <v>0</v>
      </c>
      <c r="AY17" s="2">
        <f t="shared" si="10"/>
        <v>0</v>
      </c>
      <c r="AZ17" s="60">
        <f t="shared" si="32"/>
        <v>9</v>
      </c>
      <c r="BA17" s="167">
        <f t="shared" si="31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1"/>
        <v>84</v>
      </c>
      <c r="BO17" s="83">
        <f t="shared" si="12"/>
        <v>0</v>
      </c>
      <c r="BP17" s="140">
        <v>84</v>
      </c>
      <c r="BQ17" s="83">
        <f t="shared" si="13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33"/>
        <v>#DIV/0!</v>
      </c>
      <c r="Z18">
        <f t="shared" si="14"/>
        <v>0</v>
      </c>
      <c r="AA18">
        <f t="shared" si="15"/>
        <v>0</v>
      </c>
      <c r="AB18">
        <f t="shared" si="16"/>
        <v>0</v>
      </c>
      <c r="AC18">
        <f t="shared" si="17"/>
        <v>0</v>
      </c>
      <c r="AD18">
        <f t="shared" si="18"/>
        <v>0</v>
      </c>
      <c r="AE18">
        <f t="shared" si="19"/>
        <v>0</v>
      </c>
      <c r="AF18">
        <f t="shared" si="20"/>
        <v>0</v>
      </c>
      <c r="AG18">
        <f t="shared" si="21"/>
        <v>0</v>
      </c>
      <c r="AH18">
        <f t="shared" si="22"/>
        <v>0</v>
      </c>
      <c r="AI18">
        <f t="shared" si="23"/>
        <v>0</v>
      </c>
      <c r="AJ18">
        <f t="shared" si="24"/>
        <v>0</v>
      </c>
      <c r="AK18">
        <f t="shared" si="25"/>
        <v>0</v>
      </c>
      <c r="AL18">
        <f t="shared" si="26"/>
        <v>0</v>
      </c>
      <c r="AM18">
        <f t="shared" si="27"/>
        <v>0</v>
      </c>
      <c r="AN18">
        <f t="shared" si="28"/>
        <v>0</v>
      </c>
      <c r="AP18" s="2">
        <f t="shared" si="5"/>
        <v>0</v>
      </c>
      <c r="AQ18" s="2">
        <f t="shared" si="6"/>
        <v>0</v>
      </c>
      <c r="AR18" s="152"/>
      <c r="AS18" s="2">
        <f t="shared" si="29"/>
        <v>0</v>
      </c>
      <c r="AT18" s="2">
        <f t="shared" si="30"/>
        <v>0</v>
      </c>
      <c r="AU18" s="152"/>
      <c r="AV18" s="2">
        <f t="shared" si="7"/>
        <v>0</v>
      </c>
      <c r="AW18" s="2">
        <f t="shared" si="8"/>
        <v>0</v>
      </c>
      <c r="AX18" s="2">
        <f t="shared" si="9"/>
        <v>0</v>
      </c>
      <c r="AY18" s="2">
        <f t="shared" si="10"/>
        <v>0</v>
      </c>
      <c r="AZ18" s="62">
        <f t="shared" si="32"/>
        <v>10</v>
      </c>
      <c r="BA18" s="168">
        <f t="shared" si="31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1"/>
        <v>84</v>
      </c>
      <c r="BO18" s="84">
        <f t="shared" si="12"/>
        <v>0</v>
      </c>
      <c r="BP18" s="144">
        <v>84</v>
      </c>
      <c r="BQ18" s="84">
        <f t="shared" si="13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33"/>
        <v>#DIV/0!</v>
      </c>
      <c r="Z19">
        <f t="shared" si="14"/>
        <v>0</v>
      </c>
      <c r="AA19">
        <f t="shared" si="15"/>
        <v>0</v>
      </c>
      <c r="AB19">
        <f t="shared" si="16"/>
        <v>0</v>
      </c>
      <c r="AC19">
        <f t="shared" si="17"/>
        <v>0</v>
      </c>
      <c r="AD19">
        <f t="shared" si="18"/>
        <v>0</v>
      </c>
      <c r="AE19">
        <f t="shared" si="19"/>
        <v>0</v>
      </c>
      <c r="AF19">
        <f t="shared" si="20"/>
        <v>0</v>
      </c>
      <c r="AG19">
        <f t="shared" si="21"/>
        <v>0</v>
      </c>
      <c r="AH19">
        <f t="shared" si="22"/>
        <v>0</v>
      </c>
      <c r="AI19">
        <f t="shared" si="23"/>
        <v>0</v>
      </c>
      <c r="AJ19">
        <f t="shared" si="24"/>
        <v>0</v>
      </c>
      <c r="AK19">
        <f t="shared" si="25"/>
        <v>0</v>
      </c>
      <c r="AL19">
        <f t="shared" si="26"/>
        <v>0</v>
      </c>
      <c r="AM19">
        <f t="shared" si="27"/>
        <v>0</v>
      </c>
      <c r="AN19">
        <f t="shared" si="28"/>
        <v>0</v>
      </c>
      <c r="AP19" s="2">
        <f t="shared" si="5"/>
        <v>0</v>
      </c>
      <c r="AQ19" s="2">
        <f t="shared" si="6"/>
        <v>0</v>
      </c>
      <c r="AR19" s="152"/>
      <c r="AS19" s="2">
        <f t="shared" si="29"/>
        <v>0</v>
      </c>
      <c r="AT19" s="2">
        <f t="shared" si="30"/>
        <v>0</v>
      </c>
      <c r="AU19" s="152"/>
      <c r="AV19" s="2">
        <f t="shared" si="7"/>
        <v>0</v>
      </c>
      <c r="AW19" s="2">
        <f t="shared" si="8"/>
        <v>0</v>
      </c>
      <c r="AX19" s="2">
        <f t="shared" si="9"/>
        <v>0</v>
      </c>
      <c r="AY19" s="2">
        <f t="shared" si="10"/>
        <v>0</v>
      </c>
      <c r="AZ19" s="133">
        <f t="shared" si="32"/>
        <v>11</v>
      </c>
      <c r="BA19" s="167">
        <f t="shared" si="31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1"/>
        <v>84</v>
      </c>
      <c r="BO19" s="83">
        <f t="shared" si="12"/>
        <v>0</v>
      </c>
      <c r="BP19" s="140">
        <v>84</v>
      </c>
      <c r="BQ19" s="83">
        <f t="shared" si="13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33"/>
        <v>#DIV/0!</v>
      </c>
      <c r="Z20">
        <f t="shared" si="14"/>
        <v>0</v>
      </c>
      <c r="AA20">
        <f t="shared" si="15"/>
        <v>0</v>
      </c>
      <c r="AB20">
        <f t="shared" si="16"/>
        <v>0</v>
      </c>
      <c r="AC20">
        <f t="shared" si="17"/>
        <v>0</v>
      </c>
      <c r="AD20">
        <f t="shared" si="18"/>
        <v>0</v>
      </c>
      <c r="AE20">
        <f t="shared" si="19"/>
        <v>0</v>
      </c>
      <c r="AF20">
        <f t="shared" si="20"/>
        <v>0</v>
      </c>
      <c r="AG20">
        <f t="shared" si="21"/>
        <v>0</v>
      </c>
      <c r="AH20">
        <f t="shared" si="22"/>
        <v>0</v>
      </c>
      <c r="AI20">
        <f t="shared" si="23"/>
        <v>0</v>
      </c>
      <c r="AJ20">
        <f t="shared" si="24"/>
        <v>0</v>
      </c>
      <c r="AK20">
        <f t="shared" si="25"/>
        <v>0</v>
      </c>
      <c r="AL20">
        <f t="shared" si="26"/>
        <v>0</v>
      </c>
      <c r="AM20">
        <f t="shared" si="27"/>
        <v>0</v>
      </c>
      <c r="AN20">
        <f t="shared" si="28"/>
        <v>0</v>
      </c>
      <c r="AP20" s="2">
        <f t="shared" si="5"/>
        <v>0</v>
      </c>
      <c r="AQ20" s="2">
        <f t="shared" si="6"/>
        <v>0</v>
      </c>
      <c r="AR20" s="152"/>
      <c r="AS20" s="2">
        <f t="shared" si="29"/>
        <v>0</v>
      </c>
      <c r="AT20" s="2">
        <f t="shared" si="30"/>
        <v>0</v>
      </c>
      <c r="AU20" s="152"/>
      <c r="AV20" s="2">
        <f t="shared" si="7"/>
        <v>0</v>
      </c>
      <c r="AW20" s="2">
        <f t="shared" si="8"/>
        <v>0</v>
      </c>
      <c r="AX20" s="2">
        <f t="shared" si="9"/>
        <v>0</v>
      </c>
      <c r="AY20" s="2">
        <f t="shared" si="10"/>
        <v>0</v>
      </c>
      <c r="AZ20" s="60">
        <f t="shared" si="32"/>
        <v>12</v>
      </c>
      <c r="BA20" s="167">
        <f t="shared" si="31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1"/>
        <v>84</v>
      </c>
      <c r="BO20" s="83">
        <f t="shared" si="12"/>
        <v>0</v>
      </c>
      <c r="BP20" s="140">
        <v>84</v>
      </c>
      <c r="BQ20" s="83">
        <f t="shared" si="13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33"/>
        <v>#DIV/0!</v>
      </c>
      <c r="Z21">
        <f t="shared" si="14"/>
        <v>0</v>
      </c>
      <c r="AA21">
        <f t="shared" si="15"/>
        <v>0</v>
      </c>
      <c r="AB21">
        <f t="shared" si="16"/>
        <v>0</v>
      </c>
      <c r="AC21">
        <f t="shared" si="17"/>
        <v>0</v>
      </c>
      <c r="AD21">
        <f t="shared" si="18"/>
        <v>0</v>
      </c>
      <c r="AE21">
        <f t="shared" si="19"/>
        <v>0</v>
      </c>
      <c r="AF21">
        <f t="shared" si="20"/>
        <v>0</v>
      </c>
      <c r="AG21">
        <f t="shared" si="21"/>
        <v>0</v>
      </c>
      <c r="AH21">
        <f t="shared" si="22"/>
        <v>0</v>
      </c>
      <c r="AI21">
        <f t="shared" si="23"/>
        <v>0</v>
      </c>
      <c r="AJ21">
        <f t="shared" si="24"/>
        <v>0</v>
      </c>
      <c r="AK21">
        <f t="shared" si="25"/>
        <v>0</v>
      </c>
      <c r="AL21">
        <f t="shared" si="26"/>
        <v>0</v>
      </c>
      <c r="AM21">
        <f t="shared" si="27"/>
        <v>0</v>
      </c>
      <c r="AN21">
        <f t="shared" si="28"/>
        <v>0</v>
      </c>
      <c r="AP21" s="2">
        <f t="shared" si="5"/>
        <v>0</v>
      </c>
      <c r="AQ21" s="2">
        <f t="shared" si="6"/>
        <v>0</v>
      </c>
      <c r="AR21" s="152"/>
      <c r="AS21" s="2">
        <f t="shared" si="29"/>
        <v>0</v>
      </c>
      <c r="AT21" s="2">
        <f t="shared" si="30"/>
        <v>0</v>
      </c>
      <c r="AU21" s="152"/>
      <c r="AV21" s="2">
        <f t="shared" si="7"/>
        <v>0</v>
      </c>
      <c r="AW21" s="2">
        <f t="shared" si="8"/>
        <v>0</v>
      </c>
      <c r="AX21" s="2">
        <f t="shared" si="9"/>
        <v>0</v>
      </c>
      <c r="AY21" s="2">
        <f t="shared" si="10"/>
        <v>0</v>
      </c>
      <c r="AZ21" s="60">
        <f t="shared" si="32"/>
        <v>13</v>
      </c>
      <c r="BA21" s="167">
        <f t="shared" si="31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1"/>
        <v>84</v>
      </c>
      <c r="BO21" s="83">
        <f t="shared" si="12"/>
        <v>0</v>
      </c>
      <c r="BP21" s="140">
        <v>84</v>
      </c>
      <c r="BQ21" s="83">
        <f t="shared" si="13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33"/>
        <v>#DIV/0!</v>
      </c>
      <c r="Z22">
        <f t="shared" si="14"/>
        <v>0</v>
      </c>
      <c r="AA22">
        <f t="shared" si="15"/>
        <v>0</v>
      </c>
      <c r="AB22">
        <f t="shared" si="16"/>
        <v>0</v>
      </c>
      <c r="AC22">
        <f t="shared" si="17"/>
        <v>0</v>
      </c>
      <c r="AD22">
        <f t="shared" si="18"/>
        <v>0</v>
      </c>
      <c r="AE22">
        <f t="shared" si="19"/>
        <v>0</v>
      </c>
      <c r="AF22">
        <f t="shared" si="20"/>
        <v>0</v>
      </c>
      <c r="AG22">
        <f t="shared" si="21"/>
        <v>0</v>
      </c>
      <c r="AH22">
        <f t="shared" si="22"/>
        <v>0</v>
      </c>
      <c r="AI22">
        <f t="shared" si="23"/>
        <v>0</v>
      </c>
      <c r="AJ22">
        <f t="shared" si="24"/>
        <v>0</v>
      </c>
      <c r="AK22">
        <f t="shared" si="25"/>
        <v>0</v>
      </c>
      <c r="AL22">
        <f t="shared" si="26"/>
        <v>0</v>
      </c>
      <c r="AM22">
        <f t="shared" si="27"/>
        <v>0</v>
      </c>
      <c r="AN22">
        <f t="shared" si="28"/>
        <v>0</v>
      </c>
      <c r="AP22" s="2">
        <f t="shared" si="5"/>
        <v>0</v>
      </c>
      <c r="AQ22" s="2">
        <f t="shared" si="6"/>
        <v>0</v>
      </c>
      <c r="AR22" s="152"/>
      <c r="AS22" s="2">
        <f t="shared" si="29"/>
        <v>0</v>
      </c>
      <c r="AT22" s="2">
        <f t="shared" si="30"/>
        <v>0</v>
      </c>
      <c r="AU22" s="152"/>
      <c r="AV22" s="2">
        <f t="shared" si="7"/>
        <v>0</v>
      </c>
      <c r="AW22" s="2">
        <f t="shared" si="8"/>
        <v>0</v>
      </c>
      <c r="AX22" s="2">
        <f t="shared" si="9"/>
        <v>0</v>
      </c>
      <c r="AY22" s="2">
        <f t="shared" si="10"/>
        <v>0</v>
      </c>
      <c r="AZ22" s="60">
        <f t="shared" si="32"/>
        <v>14</v>
      </c>
      <c r="BA22" s="167">
        <f t="shared" si="31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1"/>
        <v>84</v>
      </c>
      <c r="BO22" s="83">
        <f t="shared" si="12"/>
        <v>0</v>
      </c>
      <c r="BP22" s="140">
        <v>84</v>
      </c>
      <c r="BQ22" s="83">
        <f t="shared" si="13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33"/>
        <v>#DIV/0!</v>
      </c>
      <c r="Z23">
        <f t="shared" si="14"/>
        <v>0</v>
      </c>
      <c r="AA23">
        <f t="shared" si="15"/>
        <v>0</v>
      </c>
      <c r="AB23">
        <f t="shared" si="16"/>
        <v>0</v>
      </c>
      <c r="AC23">
        <f t="shared" si="17"/>
        <v>0</v>
      </c>
      <c r="AD23">
        <f t="shared" si="18"/>
        <v>0</v>
      </c>
      <c r="AE23">
        <f t="shared" si="19"/>
        <v>0</v>
      </c>
      <c r="AF23">
        <f t="shared" si="20"/>
        <v>0</v>
      </c>
      <c r="AG23">
        <f t="shared" si="21"/>
        <v>0</v>
      </c>
      <c r="AH23">
        <f t="shared" si="22"/>
        <v>0</v>
      </c>
      <c r="AI23">
        <f t="shared" si="23"/>
        <v>0</v>
      </c>
      <c r="AJ23">
        <f t="shared" si="24"/>
        <v>0</v>
      </c>
      <c r="AK23">
        <f t="shared" si="25"/>
        <v>0</v>
      </c>
      <c r="AL23">
        <f t="shared" si="26"/>
        <v>0</v>
      </c>
      <c r="AM23">
        <f t="shared" si="27"/>
        <v>0</v>
      </c>
      <c r="AN23">
        <f t="shared" si="28"/>
        <v>0</v>
      </c>
      <c r="AP23" s="2">
        <f t="shared" si="5"/>
        <v>0</v>
      </c>
      <c r="AQ23" s="2">
        <f t="shared" si="6"/>
        <v>0</v>
      </c>
      <c r="AR23" s="152"/>
      <c r="AS23" s="2">
        <f t="shared" si="29"/>
        <v>0</v>
      </c>
      <c r="AT23" s="2">
        <f t="shared" si="30"/>
        <v>0</v>
      </c>
      <c r="AU23" s="152"/>
      <c r="AV23" s="2">
        <f t="shared" si="7"/>
        <v>0</v>
      </c>
      <c r="AW23" s="2">
        <f t="shared" si="8"/>
        <v>0</v>
      </c>
      <c r="AX23" s="2">
        <f t="shared" si="9"/>
        <v>0</v>
      </c>
      <c r="AY23" s="2">
        <f t="shared" si="10"/>
        <v>0</v>
      </c>
      <c r="AZ23" s="62">
        <f t="shared" si="32"/>
        <v>15</v>
      </c>
      <c r="BA23" s="168">
        <f t="shared" si="31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1"/>
        <v>84</v>
      </c>
      <c r="BO23" s="84">
        <f t="shared" si="12"/>
        <v>0</v>
      </c>
      <c r="BP23" s="144">
        <v>84</v>
      </c>
      <c r="BQ23" s="84">
        <f t="shared" si="13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33"/>
        <v>#DIV/0!</v>
      </c>
      <c r="Z24">
        <f t="shared" si="14"/>
        <v>0</v>
      </c>
      <c r="AA24">
        <f t="shared" si="15"/>
        <v>0</v>
      </c>
      <c r="AB24">
        <f t="shared" si="16"/>
        <v>0</v>
      </c>
      <c r="AC24">
        <f t="shared" si="17"/>
        <v>0</v>
      </c>
      <c r="AD24">
        <f t="shared" si="18"/>
        <v>0</v>
      </c>
      <c r="AE24">
        <f t="shared" si="19"/>
        <v>0</v>
      </c>
      <c r="AF24">
        <f t="shared" si="20"/>
        <v>0</v>
      </c>
      <c r="AG24">
        <f t="shared" si="21"/>
        <v>0</v>
      </c>
      <c r="AH24">
        <f t="shared" si="22"/>
        <v>0</v>
      </c>
      <c r="AI24">
        <f t="shared" si="23"/>
        <v>0</v>
      </c>
      <c r="AJ24">
        <f t="shared" si="24"/>
        <v>0</v>
      </c>
      <c r="AK24">
        <f t="shared" si="25"/>
        <v>0</v>
      </c>
      <c r="AL24">
        <f t="shared" si="26"/>
        <v>0</v>
      </c>
      <c r="AM24">
        <f t="shared" si="27"/>
        <v>0</v>
      </c>
      <c r="AN24">
        <f t="shared" si="28"/>
        <v>0</v>
      </c>
      <c r="AP24" s="2">
        <f t="shared" si="5"/>
        <v>0</v>
      </c>
      <c r="AQ24" s="2">
        <f t="shared" si="6"/>
        <v>0</v>
      </c>
      <c r="AR24" s="152"/>
      <c r="AS24" s="2">
        <f t="shared" si="29"/>
        <v>0</v>
      </c>
      <c r="AT24" s="2">
        <f t="shared" si="30"/>
        <v>0</v>
      </c>
      <c r="AU24" s="152"/>
      <c r="AV24" s="2">
        <f t="shared" si="7"/>
        <v>0</v>
      </c>
      <c r="AW24" s="2">
        <f t="shared" si="8"/>
        <v>0</v>
      </c>
      <c r="AX24" s="2">
        <f t="shared" si="9"/>
        <v>0</v>
      </c>
      <c r="AY24" s="2">
        <f t="shared" si="10"/>
        <v>0</v>
      </c>
      <c r="AZ24" s="133">
        <f t="shared" si="32"/>
        <v>16</v>
      </c>
      <c r="BA24" s="167">
        <f t="shared" si="31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1"/>
        <v>84</v>
      </c>
      <c r="BO24" s="83">
        <f t="shared" si="12"/>
        <v>0</v>
      </c>
      <c r="BP24" s="140">
        <v>84</v>
      </c>
      <c r="BQ24" s="83">
        <f t="shared" si="13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33"/>
        <v>#DIV/0!</v>
      </c>
      <c r="Z25">
        <f t="shared" si="14"/>
        <v>0</v>
      </c>
      <c r="AA25">
        <f t="shared" si="15"/>
        <v>0</v>
      </c>
      <c r="AB25">
        <f t="shared" si="16"/>
        <v>0</v>
      </c>
      <c r="AC25">
        <f t="shared" si="17"/>
        <v>0</v>
      </c>
      <c r="AD25">
        <f t="shared" si="18"/>
        <v>0</v>
      </c>
      <c r="AE25">
        <f t="shared" si="19"/>
        <v>0</v>
      </c>
      <c r="AF25">
        <f t="shared" si="20"/>
        <v>0</v>
      </c>
      <c r="AG25">
        <f t="shared" si="21"/>
        <v>0</v>
      </c>
      <c r="AH25">
        <f t="shared" si="22"/>
        <v>0</v>
      </c>
      <c r="AI25">
        <f t="shared" si="23"/>
        <v>0</v>
      </c>
      <c r="AJ25">
        <f t="shared" si="24"/>
        <v>0</v>
      </c>
      <c r="AK25">
        <f t="shared" si="25"/>
        <v>0</v>
      </c>
      <c r="AL25">
        <f t="shared" si="26"/>
        <v>0</v>
      </c>
      <c r="AM25">
        <f t="shared" si="27"/>
        <v>0</v>
      </c>
      <c r="AN25">
        <f t="shared" si="28"/>
        <v>0</v>
      </c>
      <c r="AP25" s="2">
        <f t="shared" si="5"/>
        <v>0</v>
      </c>
      <c r="AQ25" s="2">
        <f t="shared" si="6"/>
        <v>0</v>
      </c>
      <c r="AR25" s="152"/>
      <c r="AS25" s="2">
        <f t="shared" si="29"/>
        <v>0</v>
      </c>
      <c r="AT25" s="2">
        <f t="shared" si="30"/>
        <v>0</v>
      </c>
      <c r="AU25" s="152"/>
      <c r="AV25" s="2">
        <f t="shared" si="7"/>
        <v>0</v>
      </c>
      <c r="AW25" s="2">
        <f t="shared" si="8"/>
        <v>0</v>
      </c>
      <c r="AX25" s="2">
        <f t="shared" si="9"/>
        <v>0</v>
      </c>
      <c r="AY25" s="2">
        <f t="shared" si="10"/>
        <v>0</v>
      </c>
      <c r="AZ25" s="60">
        <f t="shared" si="32"/>
        <v>17</v>
      </c>
      <c r="BA25" s="167">
        <f t="shared" si="31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1"/>
        <v>84</v>
      </c>
      <c r="BO25" s="83">
        <f t="shared" si="12"/>
        <v>0</v>
      </c>
      <c r="BP25" s="140">
        <v>84</v>
      </c>
      <c r="BQ25" s="83">
        <f t="shared" si="13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33"/>
        <v>#DIV/0!</v>
      </c>
      <c r="Z26">
        <f t="shared" si="14"/>
        <v>0</v>
      </c>
      <c r="AA26">
        <f t="shared" si="15"/>
        <v>0</v>
      </c>
      <c r="AB26">
        <f t="shared" si="16"/>
        <v>0</v>
      </c>
      <c r="AC26">
        <f t="shared" si="17"/>
        <v>0</v>
      </c>
      <c r="AD26">
        <f t="shared" si="18"/>
        <v>0</v>
      </c>
      <c r="AE26">
        <f t="shared" si="19"/>
        <v>0</v>
      </c>
      <c r="AF26">
        <f t="shared" si="20"/>
        <v>0</v>
      </c>
      <c r="AG26">
        <f t="shared" si="21"/>
        <v>0</v>
      </c>
      <c r="AH26">
        <f t="shared" si="22"/>
        <v>0</v>
      </c>
      <c r="AI26">
        <f t="shared" si="23"/>
        <v>0</v>
      </c>
      <c r="AJ26">
        <f t="shared" si="24"/>
        <v>0</v>
      </c>
      <c r="AK26">
        <f t="shared" si="25"/>
        <v>0</v>
      </c>
      <c r="AL26">
        <f t="shared" si="26"/>
        <v>0</v>
      </c>
      <c r="AM26">
        <f t="shared" si="27"/>
        <v>0</v>
      </c>
      <c r="AN26">
        <f t="shared" si="28"/>
        <v>0</v>
      </c>
      <c r="AP26" s="2">
        <f t="shared" si="5"/>
        <v>0</v>
      </c>
      <c r="AQ26" s="2">
        <f t="shared" si="6"/>
        <v>0</v>
      </c>
      <c r="AR26" s="152"/>
      <c r="AS26" s="2">
        <f t="shared" si="29"/>
        <v>0</v>
      </c>
      <c r="AT26" s="2">
        <f t="shared" si="30"/>
        <v>0</v>
      </c>
      <c r="AU26" s="152"/>
      <c r="AV26" s="2">
        <f t="shared" si="7"/>
        <v>0</v>
      </c>
      <c r="AW26" s="2">
        <f t="shared" si="8"/>
        <v>0</v>
      </c>
      <c r="AX26" s="2">
        <f t="shared" si="9"/>
        <v>0</v>
      </c>
      <c r="AY26" s="2">
        <f t="shared" si="10"/>
        <v>0</v>
      </c>
      <c r="AZ26" s="60">
        <f t="shared" si="32"/>
        <v>18</v>
      </c>
      <c r="BA26" s="167">
        <f t="shared" si="31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1"/>
        <v>84</v>
      </c>
      <c r="BO26" s="83">
        <f t="shared" si="12"/>
        <v>0</v>
      </c>
      <c r="BP26" s="140">
        <v>84</v>
      </c>
      <c r="BQ26" s="83">
        <f t="shared" si="13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33"/>
        <v>#DIV/0!</v>
      </c>
      <c r="Z27">
        <f t="shared" si="14"/>
        <v>0</v>
      </c>
      <c r="AA27">
        <f t="shared" si="15"/>
        <v>0</v>
      </c>
      <c r="AB27">
        <f t="shared" si="16"/>
        <v>0</v>
      </c>
      <c r="AC27">
        <f t="shared" si="17"/>
        <v>0</v>
      </c>
      <c r="AD27">
        <f t="shared" si="18"/>
        <v>0</v>
      </c>
      <c r="AE27">
        <f t="shared" si="19"/>
        <v>0</v>
      </c>
      <c r="AF27">
        <f t="shared" si="20"/>
        <v>0</v>
      </c>
      <c r="AG27">
        <f t="shared" si="21"/>
        <v>0</v>
      </c>
      <c r="AH27">
        <f t="shared" si="22"/>
        <v>0</v>
      </c>
      <c r="AI27">
        <f t="shared" si="23"/>
        <v>0</v>
      </c>
      <c r="AJ27">
        <f t="shared" si="24"/>
        <v>0</v>
      </c>
      <c r="AK27">
        <f t="shared" si="25"/>
        <v>0</v>
      </c>
      <c r="AL27">
        <f t="shared" si="26"/>
        <v>0</v>
      </c>
      <c r="AM27">
        <f t="shared" si="27"/>
        <v>0</v>
      </c>
      <c r="AN27">
        <f t="shared" si="28"/>
        <v>0</v>
      </c>
      <c r="AP27" s="2">
        <f t="shared" si="5"/>
        <v>0</v>
      </c>
      <c r="AQ27" s="2">
        <f t="shared" si="6"/>
        <v>0</v>
      </c>
      <c r="AR27" s="152"/>
      <c r="AS27" s="2">
        <f t="shared" si="29"/>
        <v>0</v>
      </c>
      <c r="AT27" s="2">
        <f t="shared" si="30"/>
        <v>0</v>
      </c>
      <c r="AU27" s="152"/>
      <c r="AV27" s="2">
        <f t="shared" si="7"/>
        <v>0</v>
      </c>
      <c r="AW27" s="2">
        <f t="shared" si="8"/>
        <v>0</v>
      </c>
      <c r="AX27" s="2">
        <f t="shared" si="9"/>
        <v>0</v>
      </c>
      <c r="AY27" s="2">
        <f t="shared" si="10"/>
        <v>0</v>
      </c>
      <c r="AZ27" s="60">
        <f t="shared" si="32"/>
        <v>19</v>
      </c>
      <c r="BA27" s="167">
        <f t="shared" si="31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1"/>
        <v>84</v>
      </c>
      <c r="BO27" s="83">
        <f t="shared" si="12"/>
        <v>0</v>
      </c>
      <c r="BP27" s="140">
        <v>84</v>
      </c>
      <c r="BQ27" s="83">
        <f t="shared" si="13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33"/>
        <v>#DIV/0!</v>
      </c>
      <c r="Z28">
        <f t="shared" si="14"/>
        <v>0</v>
      </c>
      <c r="AA28">
        <f t="shared" si="15"/>
        <v>0</v>
      </c>
      <c r="AB28">
        <f t="shared" si="16"/>
        <v>0</v>
      </c>
      <c r="AC28">
        <f t="shared" si="17"/>
        <v>0</v>
      </c>
      <c r="AD28">
        <f t="shared" si="18"/>
        <v>0</v>
      </c>
      <c r="AE28">
        <f t="shared" si="19"/>
        <v>0</v>
      </c>
      <c r="AF28">
        <f t="shared" si="20"/>
        <v>0</v>
      </c>
      <c r="AG28">
        <f t="shared" si="21"/>
        <v>0</v>
      </c>
      <c r="AH28">
        <f t="shared" si="22"/>
        <v>0</v>
      </c>
      <c r="AI28">
        <f t="shared" si="23"/>
        <v>0</v>
      </c>
      <c r="AJ28">
        <f t="shared" si="24"/>
        <v>0</v>
      </c>
      <c r="AK28">
        <f t="shared" si="25"/>
        <v>0</v>
      </c>
      <c r="AL28">
        <f t="shared" si="26"/>
        <v>0</v>
      </c>
      <c r="AM28">
        <f t="shared" si="27"/>
        <v>0</v>
      </c>
      <c r="AN28">
        <f t="shared" si="28"/>
        <v>0</v>
      </c>
      <c r="AP28" s="2">
        <f t="shared" si="5"/>
        <v>0</v>
      </c>
      <c r="AQ28" s="2">
        <f t="shared" si="6"/>
        <v>0</v>
      </c>
      <c r="AR28" s="152"/>
      <c r="AS28" s="2">
        <f t="shared" si="29"/>
        <v>0</v>
      </c>
      <c r="AT28" s="2">
        <f t="shared" si="30"/>
        <v>0</v>
      </c>
      <c r="AU28" s="152"/>
      <c r="AV28" s="2">
        <f t="shared" si="7"/>
        <v>0</v>
      </c>
      <c r="AW28" s="2">
        <f t="shared" si="8"/>
        <v>0</v>
      </c>
      <c r="AX28" s="2">
        <f t="shared" si="9"/>
        <v>0</v>
      </c>
      <c r="AY28" s="2">
        <f t="shared" si="10"/>
        <v>0</v>
      </c>
      <c r="AZ28" s="62">
        <f t="shared" si="32"/>
        <v>20</v>
      </c>
      <c r="BA28" s="168">
        <f t="shared" si="31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1"/>
        <v>84</v>
      </c>
      <c r="BO28" s="84">
        <f t="shared" si="12"/>
        <v>0</v>
      </c>
      <c r="BP28" s="144">
        <v>84</v>
      </c>
      <c r="BQ28" s="84">
        <f t="shared" si="13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33"/>
        <v>#DIV/0!</v>
      </c>
      <c r="Z29">
        <f t="shared" si="14"/>
        <v>0</v>
      </c>
      <c r="AA29">
        <f t="shared" si="15"/>
        <v>0</v>
      </c>
      <c r="AB29">
        <f t="shared" si="16"/>
        <v>0</v>
      </c>
      <c r="AC29">
        <f t="shared" si="17"/>
        <v>0</v>
      </c>
      <c r="AD29">
        <f t="shared" si="18"/>
        <v>0</v>
      </c>
      <c r="AE29">
        <f t="shared" si="19"/>
        <v>0</v>
      </c>
      <c r="AF29">
        <f t="shared" si="20"/>
        <v>0</v>
      </c>
      <c r="AG29">
        <f t="shared" si="21"/>
        <v>0</v>
      </c>
      <c r="AH29">
        <f t="shared" si="22"/>
        <v>0</v>
      </c>
      <c r="AI29">
        <f t="shared" si="23"/>
        <v>0</v>
      </c>
      <c r="AJ29">
        <f t="shared" si="24"/>
        <v>0</v>
      </c>
      <c r="AK29">
        <f t="shared" si="25"/>
        <v>0</v>
      </c>
      <c r="AL29">
        <f t="shared" si="26"/>
        <v>0</v>
      </c>
      <c r="AM29">
        <f t="shared" si="27"/>
        <v>0</v>
      </c>
      <c r="AN29">
        <f t="shared" si="28"/>
        <v>0</v>
      </c>
      <c r="AP29" s="2">
        <f t="shared" si="5"/>
        <v>0</v>
      </c>
      <c r="AQ29" s="2">
        <f t="shared" si="6"/>
        <v>0</v>
      </c>
      <c r="AR29" s="152"/>
      <c r="AS29" s="2">
        <f t="shared" si="29"/>
        <v>0</v>
      </c>
      <c r="AT29" s="2">
        <f t="shared" si="30"/>
        <v>0</v>
      </c>
      <c r="AU29" s="152"/>
      <c r="AV29" s="2">
        <f t="shared" si="7"/>
        <v>0</v>
      </c>
      <c r="AW29" s="2">
        <f t="shared" si="8"/>
        <v>0</v>
      </c>
      <c r="AX29" s="2">
        <f t="shared" si="9"/>
        <v>0</v>
      </c>
      <c r="AY29" s="2">
        <f t="shared" si="10"/>
        <v>0</v>
      </c>
      <c r="AZ29" s="133">
        <f t="shared" si="32"/>
        <v>21</v>
      </c>
      <c r="BA29" s="167">
        <f t="shared" si="31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1"/>
        <v>84</v>
      </c>
      <c r="BO29" s="83">
        <f t="shared" si="12"/>
        <v>0</v>
      </c>
      <c r="BP29" s="140">
        <v>84</v>
      </c>
      <c r="BQ29" s="83">
        <f t="shared" si="13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33"/>
        <v>#DIV/0!</v>
      </c>
      <c r="Z30">
        <f t="shared" si="14"/>
        <v>0</v>
      </c>
      <c r="AA30">
        <f t="shared" si="15"/>
        <v>0</v>
      </c>
      <c r="AB30">
        <f t="shared" si="16"/>
        <v>0</v>
      </c>
      <c r="AC30">
        <f t="shared" si="17"/>
        <v>0</v>
      </c>
      <c r="AD30">
        <f t="shared" si="18"/>
        <v>0</v>
      </c>
      <c r="AE30">
        <f t="shared" si="19"/>
        <v>0</v>
      </c>
      <c r="AF30">
        <f t="shared" si="20"/>
        <v>0</v>
      </c>
      <c r="AG30">
        <f t="shared" si="21"/>
        <v>0</v>
      </c>
      <c r="AH30">
        <f t="shared" si="22"/>
        <v>0</v>
      </c>
      <c r="AI30">
        <f t="shared" si="23"/>
        <v>0</v>
      </c>
      <c r="AJ30">
        <f t="shared" si="24"/>
        <v>0</v>
      </c>
      <c r="AK30">
        <f t="shared" si="25"/>
        <v>0</v>
      </c>
      <c r="AL30">
        <f t="shared" si="26"/>
        <v>0</v>
      </c>
      <c r="AM30">
        <f t="shared" si="27"/>
        <v>0</v>
      </c>
      <c r="AN30">
        <f t="shared" si="28"/>
        <v>0</v>
      </c>
      <c r="AP30" s="2">
        <f t="shared" si="5"/>
        <v>0</v>
      </c>
      <c r="AQ30" s="2">
        <f t="shared" si="6"/>
        <v>0</v>
      </c>
      <c r="AR30" s="152"/>
      <c r="AS30" s="2">
        <f t="shared" si="29"/>
        <v>0</v>
      </c>
      <c r="AT30" s="2">
        <f t="shared" si="30"/>
        <v>0</v>
      </c>
      <c r="AU30" s="152"/>
      <c r="AV30" s="2">
        <f t="shared" si="7"/>
        <v>0</v>
      </c>
      <c r="AW30" s="2">
        <f t="shared" si="8"/>
        <v>0</v>
      </c>
      <c r="AX30" s="2">
        <f t="shared" si="9"/>
        <v>0</v>
      </c>
      <c r="AY30" s="2">
        <f t="shared" si="10"/>
        <v>0</v>
      </c>
      <c r="AZ30" s="60">
        <f t="shared" si="32"/>
        <v>22</v>
      </c>
      <c r="BA30" s="167">
        <f t="shared" si="31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1"/>
        <v>84</v>
      </c>
      <c r="BO30" s="83">
        <f t="shared" si="12"/>
        <v>0</v>
      </c>
      <c r="BP30" s="140">
        <v>84</v>
      </c>
      <c r="BQ30" s="83">
        <f t="shared" si="13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33"/>
        <v>#DIV/0!</v>
      </c>
      <c r="Z31">
        <f t="shared" si="14"/>
        <v>0</v>
      </c>
      <c r="AA31">
        <f t="shared" si="15"/>
        <v>0</v>
      </c>
      <c r="AB31">
        <f t="shared" si="16"/>
        <v>0</v>
      </c>
      <c r="AC31">
        <f t="shared" si="17"/>
        <v>0</v>
      </c>
      <c r="AD31">
        <f t="shared" si="18"/>
        <v>0</v>
      </c>
      <c r="AE31">
        <f t="shared" si="19"/>
        <v>0</v>
      </c>
      <c r="AF31">
        <f t="shared" si="20"/>
        <v>0</v>
      </c>
      <c r="AG31">
        <f t="shared" si="21"/>
        <v>0</v>
      </c>
      <c r="AH31">
        <f t="shared" si="22"/>
        <v>0</v>
      </c>
      <c r="AI31">
        <f t="shared" si="23"/>
        <v>0</v>
      </c>
      <c r="AJ31">
        <f t="shared" si="24"/>
        <v>0</v>
      </c>
      <c r="AK31">
        <f t="shared" si="25"/>
        <v>0</v>
      </c>
      <c r="AL31">
        <f t="shared" si="26"/>
        <v>0</v>
      </c>
      <c r="AM31">
        <f t="shared" si="27"/>
        <v>0</v>
      </c>
      <c r="AN31">
        <f t="shared" si="28"/>
        <v>0</v>
      </c>
      <c r="AP31" s="2">
        <f t="shared" si="5"/>
        <v>0</v>
      </c>
      <c r="AQ31" s="2">
        <f t="shared" si="6"/>
        <v>0</v>
      </c>
      <c r="AR31" s="152"/>
      <c r="AS31" s="2">
        <f t="shared" si="29"/>
        <v>0</v>
      </c>
      <c r="AT31" s="2">
        <f t="shared" si="30"/>
        <v>0</v>
      </c>
      <c r="AU31" s="152"/>
      <c r="AV31" s="2">
        <f t="shared" si="7"/>
        <v>0</v>
      </c>
      <c r="AW31" s="2">
        <f t="shared" si="8"/>
        <v>0</v>
      </c>
      <c r="AX31" s="2">
        <f t="shared" si="9"/>
        <v>0</v>
      </c>
      <c r="AY31" s="2">
        <f t="shared" si="10"/>
        <v>0</v>
      </c>
      <c r="AZ31" s="60">
        <f t="shared" si="32"/>
        <v>23</v>
      </c>
      <c r="BA31" s="167">
        <f t="shared" si="31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1"/>
        <v>84</v>
      </c>
      <c r="BO31" s="83">
        <f t="shared" si="12"/>
        <v>0</v>
      </c>
      <c r="BP31" s="140">
        <v>84</v>
      </c>
      <c r="BQ31" s="83">
        <f t="shared" si="13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33"/>
        <v>#DIV/0!</v>
      </c>
      <c r="Z32">
        <f t="shared" si="14"/>
        <v>0</v>
      </c>
      <c r="AA32">
        <f t="shared" si="15"/>
        <v>0</v>
      </c>
      <c r="AB32">
        <f t="shared" si="16"/>
        <v>0</v>
      </c>
      <c r="AC32">
        <f t="shared" si="17"/>
        <v>0</v>
      </c>
      <c r="AD32">
        <f t="shared" si="18"/>
        <v>0</v>
      </c>
      <c r="AE32">
        <f t="shared" si="19"/>
        <v>0</v>
      </c>
      <c r="AF32">
        <f t="shared" si="20"/>
        <v>0</v>
      </c>
      <c r="AG32">
        <f t="shared" si="21"/>
        <v>0</v>
      </c>
      <c r="AH32">
        <f t="shared" si="22"/>
        <v>0</v>
      </c>
      <c r="AI32">
        <f t="shared" si="23"/>
        <v>0</v>
      </c>
      <c r="AJ32">
        <f t="shared" si="24"/>
        <v>0</v>
      </c>
      <c r="AK32">
        <f t="shared" si="25"/>
        <v>0</v>
      </c>
      <c r="AL32">
        <f t="shared" si="26"/>
        <v>0</v>
      </c>
      <c r="AM32">
        <f t="shared" si="27"/>
        <v>0</v>
      </c>
      <c r="AN32">
        <f t="shared" si="28"/>
        <v>0</v>
      </c>
      <c r="AP32" s="2">
        <f t="shared" si="5"/>
        <v>0</v>
      </c>
      <c r="AQ32" s="2">
        <f t="shared" si="6"/>
        <v>0</v>
      </c>
      <c r="AR32" s="152"/>
      <c r="AS32" s="2">
        <f t="shared" si="29"/>
        <v>0</v>
      </c>
      <c r="AT32" s="2">
        <f t="shared" si="30"/>
        <v>0</v>
      </c>
      <c r="AU32" s="152"/>
      <c r="AV32" s="2">
        <f t="shared" si="7"/>
        <v>0</v>
      </c>
      <c r="AW32" s="2">
        <f t="shared" si="8"/>
        <v>0</v>
      </c>
      <c r="AX32" s="2">
        <f t="shared" si="9"/>
        <v>0</v>
      </c>
      <c r="AY32" s="2">
        <f t="shared" si="10"/>
        <v>0</v>
      </c>
      <c r="AZ32" s="60">
        <f t="shared" si="32"/>
        <v>24</v>
      </c>
      <c r="BA32" s="167">
        <f t="shared" si="31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1"/>
        <v>84</v>
      </c>
      <c r="BO32" s="83">
        <f t="shared" si="12"/>
        <v>0</v>
      </c>
      <c r="BP32" s="140">
        <v>84</v>
      </c>
      <c r="BQ32" s="83">
        <f t="shared" si="13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33"/>
        <v>#DIV/0!</v>
      </c>
      <c r="Z33">
        <f t="shared" si="14"/>
        <v>0</v>
      </c>
      <c r="AA33">
        <f t="shared" si="15"/>
        <v>0</v>
      </c>
      <c r="AB33">
        <f t="shared" si="16"/>
        <v>0</v>
      </c>
      <c r="AC33">
        <f t="shared" si="17"/>
        <v>0</v>
      </c>
      <c r="AD33">
        <f t="shared" si="18"/>
        <v>0</v>
      </c>
      <c r="AE33">
        <f t="shared" si="19"/>
        <v>0</v>
      </c>
      <c r="AF33">
        <f t="shared" si="20"/>
        <v>0</v>
      </c>
      <c r="AG33">
        <f t="shared" si="21"/>
        <v>0</v>
      </c>
      <c r="AH33">
        <f t="shared" si="22"/>
        <v>0</v>
      </c>
      <c r="AI33">
        <f t="shared" si="23"/>
        <v>0</v>
      </c>
      <c r="AJ33">
        <f t="shared" si="24"/>
        <v>0</v>
      </c>
      <c r="AK33">
        <f t="shared" si="25"/>
        <v>0</v>
      </c>
      <c r="AL33">
        <f t="shared" si="26"/>
        <v>0</v>
      </c>
      <c r="AM33">
        <f t="shared" si="27"/>
        <v>0</v>
      </c>
      <c r="AN33">
        <f t="shared" si="28"/>
        <v>0</v>
      </c>
      <c r="AP33" s="2">
        <f t="shared" si="5"/>
        <v>0</v>
      </c>
      <c r="AQ33" s="2">
        <f t="shared" si="6"/>
        <v>0</v>
      </c>
      <c r="AR33" s="152"/>
      <c r="AS33" s="2">
        <f t="shared" si="29"/>
        <v>0</v>
      </c>
      <c r="AT33" s="2">
        <f t="shared" si="30"/>
        <v>0</v>
      </c>
      <c r="AU33" s="152"/>
      <c r="AV33" s="2">
        <f t="shared" si="7"/>
        <v>0</v>
      </c>
      <c r="AW33" s="2">
        <f t="shared" si="8"/>
        <v>0</v>
      </c>
      <c r="AX33" s="2">
        <f t="shared" si="9"/>
        <v>0</v>
      </c>
      <c r="AY33" s="2">
        <f t="shared" si="10"/>
        <v>0</v>
      </c>
      <c r="AZ33" s="62">
        <f t="shared" si="32"/>
        <v>25</v>
      </c>
      <c r="BA33" s="168">
        <f t="shared" si="31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1"/>
        <v>84</v>
      </c>
      <c r="BO33" s="84">
        <f t="shared" si="12"/>
        <v>0</v>
      </c>
      <c r="BP33" s="144">
        <v>84</v>
      </c>
      <c r="BQ33" s="84">
        <f t="shared" si="13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33"/>
        <v>#DIV/0!</v>
      </c>
      <c r="Z34">
        <f t="shared" si="14"/>
        <v>0</v>
      </c>
      <c r="AA34">
        <f t="shared" si="15"/>
        <v>0</v>
      </c>
      <c r="AB34">
        <f t="shared" si="16"/>
        <v>0</v>
      </c>
      <c r="AC34">
        <f t="shared" si="17"/>
        <v>0</v>
      </c>
      <c r="AD34">
        <f t="shared" si="18"/>
        <v>0</v>
      </c>
      <c r="AE34">
        <f t="shared" si="19"/>
        <v>0</v>
      </c>
      <c r="AF34">
        <f t="shared" si="20"/>
        <v>0</v>
      </c>
      <c r="AG34">
        <f t="shared" si="21"/>
        <v>0</v>
      </c>
      <c r="AH34">
        <f t="shared" si="22"/>
        <v>0</v>
      </c>
      <c r="AI34">
        <f t="shared" si="23"/>
        <v>0</v>
      </c>
      <c r="AJ34">
        <f t="shared" si="24"/>
        <v>0</v>
      </c>
      <c r="AK34">
        <f t="shared" si="25"/>
        <v>0</v>
      </c>
      <c r="AL34">
        <f t="shared" si="26"/>
        <v>0</v>
      </c>
      <c r="AM34">
        <f t="shared" si="27"/>
        <v>0</v>
      </c>
      <c r="AN34">
        <f t="shared" si="28"/>
        <v>0</v>
      </c>
      <c r="AP34" s="2">
        <f t="shared" si="5"/>
        <v>0</v>
      </c>
      <c r="AQ34" s="2">
        <f t="shared" si="6"/>
        <v>0</v>
      </c>
      <c r="AR34" s="152"/>
      <c r="AS34" s="2">
        <f t="shared" si="29"/>
        <v>0</v>
      </c>
      <c r="AT34" s="2">
        <f t="shared" si="30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32"/>
        <v>26</v>
      </c>
      <c r="BA34" s="167">
        <f t="shared" si="31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1"/>
        <v>84</v>
      </c>
      <c r="BO34" s="83">
        <f t="shared" si="12"/>
        <v>0</v>
      </c>
      <c r="BP34" s="140">
        <v>84</v>
      </c>
      <c r="BQ34" s="83">
        <f t="shared" si="13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33"/>
        <v>#DIV/0!</v>
      </c>
      <c r="Z35">
        <f t="shared" si="14"/>
        <v>0</v>
      </c>
      <c r="AA35">
        <f t="shared" si="15"/>
        <v>0</v>
      </c>
      <c r="AB35">
        <f t="shared" si="16"/>
        <v>0</v>
      </c>
      <c r="AC35">
        <f t="shared" si="17"/>
        <v>0</v>
      </c>
      <c r="AD35">
        <f t="shared" si="18"/>
        <v>0</v>
      </c>
      <c r="AE35">
        <f t="shared" si="19"/>
        <v>0</v>
      </c>
      <c r="AF35">
        <f t="shared" si="20"/>
        <v>0</v>
      </c>
      <c r="AG35">
        <f t="shared" si="21"/>
        <v>0</v>
      </c>
      <c r="AH35">
        <f t="shared" si="22"/>
        <v>0</v>
      </c>
      <c r="AI35">
        <f t="shared" si="23"/>
        <v>0</v>
      </c>
      <c r="AJ35">
        <f t="shared" si="24"/>
        <v>0</v>
      </c>
      <c r="AK35">
        <f t="shared" si="25"/>
        <v>0</v>
      </c>
      <c r="AL35">
        <f t="shared" si="26"/>
        <v>0</v>
      </c>
      <c r="AM35">
        <f t="shared" si="27"/>
        <v>0</v>
      </c>
      <c r="AN35">
        <f t="shared" si="28"/>
        <v>0</v>
      </c>
      <c r="AP35" s="2">
        <f t="shared" si="5"/>
        <v>0</v>
      </c>
      <c r="AQ35" s="2">
        <f t="shared" si="6"/>
        <v>0</v>
      </c>
      <c r="AR35" s="152"/>
      <c r="AS35" s="2">
        <f t="shared" si="29"/>
        <v>0</v>
      </c>
      <c r="AT35" s="2">
        <f t="shared" si="30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32"/>
        <v>27</v>
      </c>
      <c r="BA35" s="167">
        <f t="shared" si="31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1"/>
        <v>84</v>
      </c>
      <c r="BO35" s="83">
        <f t="shared" si="12"/>
        <v>0</v>
      </c>
      <c r="BP35" s="140">
        <v>84</v>
      </c>
      <c r="BQ35" s="83">
        <f t="shared" si="13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33"/>
        <v>#DIV/0!</v>
      </c>
      <c r="Z36">
        <f t="shared" si="14"/>
        <v>0</v>
      </c>
      <c r="AA36">
        <f t="shared" si="15"/>
        <v>0</v>
      </c>
      <c r="AB36">
        <f t="shared" si="16"/>
        <v>0</v>
      </c>
      <c r="AC36">
        <f t="shared" si="17"/>
        <v>0</v>
      </c>
      <c r="AD36">
        <f t="shared" si="18"/>
        <v>0</v>
      </c>
      <c r="AE36">
        <f t="shared" si="19"/>
        <v>0</v>
      </c>
      <c r="AF36">
        <f t="shared" si="20"/>
        <v>0</v>
      </c>
      <c r="AG36">
        <f t="shared" si="21"/>
        <v>0</v>
      </c>
      <c r="AH36">
        <f t="shared" si="22"/>
        <v>0</v>
      </c>
      <c r="AI36">
        <f t="shared" si="23"/>
        <v>0</v>
      </c>
      <c r="AJ36">
        <f t="shared" si="24"/>
        <v>0</v>
      </c>
      <c r="AK36">
        <f t="shared" si="25"/>
        <v>0</v>
      </c>
      <c r="AL36">
        <f t="shared" si="26"/>
        <v>0</v>
      </c>
      <c r="AM36">
        <f t="shared" si="27"/>
        <v>0</v>
      </c>
      <c r="AN36">
        <f t="shared" si="28"/>
        <v>0</v>
      </c>
      <c r="AP36" s="2">
        <f t="shared" si="5"/>
        <v>0</v>
      </c>
      <c r="AQ36" s="2">
        <f t="shared" si="6"/>
        <v>0</v>
      </c>
      <c r="AR36" s="152"/>
      <c r="AS36" s="2">
        <f t="shared" si="29"/>
        <v>0</v>
      </c>
      <c r="AT36" s="2">
        <f t="shared" si="30"/>
        <v>0</v>
      </c>
      <c r="AU36" s="152"/>
      <c r="AV36" s="2">
        <f t="shared" si="7"/>
        <v>0</v>
      </c>
      <c r="AW36" s="2">
        <f t="shared" si="8"/>
        <v>0</v>
      </c>
      <c r="AX36" s="2">
        <f t="shared" si="9"/>
        <v>0</v>
      </c>
      <c r="AY36" s="2">
        <f t="shared" si="10"/>
        <v>0</v>
      </c>
      <c r="AZ36" s="60">
        <f t="shared" si="32"/>
        <v>28</v>
      </c>
      <c r="BA36" s="167">
        <f t="shared" si="31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1"/>
        <v>84</v>
      </c>
      <c r="BO36" s="83">
        <f t="shared" si="12"/>
        <v>0</v>
      </c>
      <c r="BP36" s="140">
        <v>84</v>
      </c>
      <c r="BQ36" s="83">
        <f t="shared" si="13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33"/>
        <v>#DIV/0!</v>
      </c>
      <c r="Z37">
        <f t="shared" si="14"/>
        <v>0</v>
      </c>
      <c r="AA37">
        <f t="shared" si="15"/>
        <v>0</v>
      </c>
      <c r="AB37">
        <f t="shared" si="16"/>
        <v>0</v>
      </c>
      <c r="AC37">
        <f t="shared" si="17"/>
        <v>0</v>
      </c>
      <c r="AD37">
        <f t="shared" si="18"/>
        <v>0</v>
      </c>
      <c r="AE37">
        <f t="shared" si="19"/>
        <v>0</v>
      </c>
      <c r="AF37">
        <f t="shared" si="20"/>
        <v>0</v>
      </c>
      <c r="AG37">
        <f t="shared" si="21"/>
        <v>0</v>
      </c>
      <c r="AH37">
        <f t="shared" si="22"/>
        <v>0</v>
      </c>
      <c r="AI37">
        <f t="shared" si="23"/>
        <v>0</v>
      </c>
      <c r="AJ37">
        <f t="shared" si="24"/>
        <v>0</v>
      </c>
      <c r="AK37">
        <f t="shared" si="25"/>
        <v>0</v>
      </c>
      <c r="AL37">
        <f t="shared" si="26"/>
        <v>0</v>
      </c>
      <c r="AM37">
        <f t="shared" si="27"/>
        <v>0</v>
      </c>
      <c r="AN37">
        <f t="shared" si="28"/>
        <v>0</v>
      </c>
      <c r="AP37" s="2">
        <f t="shared" si="5"/>
        <v>0</v>
      </c>
      <c r="AQ37" s="2">
        <f t="shared" si="6"/>
        <v>0</v>
      </c>
      <c r="AR37" s="152"/>
      <c r="AS37" s="2">
        <f t="shared" si="29"/>
        <v>0</v>
      </c>
      <c r="AT37" s="2">
        <f t="shared" si="30"/>
        <v>0</v>
      </c>
      <c r="AU37" s="152"/>
      <c r="AV37" s="2">
        <f t="shared" si="7"/>
        <v>0</v>
      </c>
      <c r="AW37" s="2">
        <f t="shared" si="8"/>
        <v>0</v>
      </c>
      <c r="AX37" s="2">
        <f t="shared" si="9"/>
        <v>0</v>
      </c>
      <c r="AY37" s="2">
        <f t="shared" si="10"/>
        <v>0</v>
      </c>
      <c r="AZ37" s="60">
        <f t="shared" si="32"/>
        <v>29</v>
      </c>
      <c r="BA37" s="167">
        <f t="shared" si="31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1"/>
        <v>84</v>
      </c>
      <c r="BO37" s="83">
        <f t="shared" si="12"/>
        <v>0</v>
      </c>
      <c r="BP37" s="140">
        <v>84</v>
      </c>
      <c r="BQ37" s="83">
        <f t="shared" si="13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33"/>
        <v>#DIV/0!</v>
      </c>
      <c r="Z38">
        <f t="shared" si="14"/>
        <v>0</v>
      </c>
      <c r="AA38">
        <f t="shared" si="15"/>
        <v>0</v>
      </c>
      <c r="AB38">
        <f t="shared" si="16"/>
        <v>0</v>
      </c>
      <c r="AC38">
        <f t="shared" si="17"/>
        <v>0</v>
      </c>
      <c r="AD38">
        <f t="shared" si="18"/>
        <v>0</v>
      </c>
      <c r="AE38">
        <f t="shared" si="19"/>
        <v>0</v>
      </c>
      <c r="AF38">
        <f t="shared" si="20"/>
        <v>0</v>
      </c>
      <c r="AG38">
        <f t="shared" si="21"/>
        <v>0</v>
      </c>
      <c r="AH38">
        <f t="shared" si="22"/>
        <v>0</v>
      </c>
      <c r="AI38">
        <f t="shared" si="23"/>
        <v>0</v>
      </c>
      <c r="AJ38">
        <f t="shared" si="24"/>
        <v>0</v>
      </c>
      <c r="AK38">
        <f t="shared" si="25"/>
        <v>0</v>
      </c>
      <c r="AL38">
        <f t="shared" si="26"/>
        <v>0</v>
      </c>
      <c r="AM38">
        <f t="shared" si="27"/>
        <v>0</v>
      </c>
      <c r="AN38">
        <f t="shared" si="28"/>
        <v>0</v>
      </c>
      <c r="AP38" s="2">
        <f t="shared" si="5"/>
        <v>0</v>
      </c>
      <c r="AQ38" s="2">
        <f t="shared" si="6"/>
        <v>0</v>
      </c>
      <c r="AR38" s="152"/>
      <c r="AS38" s="2">
        <f t="shared" si="29"/>
        <v>0</v>
      </c>
      <c r="AT38" s="2">
        <f t="shared" si="30"/>
        <v>0</v>
      </c>
      <c r="AU38" s="152"/>
      <c r="AV38" s="2">
        <f t="shared" si="7"/>
        <v>0</v>
      </c>
      <c r="AW38" s="2">
        <f t="shared" si="8"/>
        <v>0</v>
      </c>
      <c r="AX38" s="2">
        <f t="shared" si="9"/>
        <v>0</v>
      </c>
      <c r="AY38" s="2">
        <f t="shared" si="10"/>
        <v>0</v>
      </c>
      <c r="AZ38" s="62">
        <f t="shared" si="32"/>
        <v>30</v>
      </c>
      <c r="BA38" s="168">
        <f t="shared" si="31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1"/>
        <v>84</v>
      </c>
      <c r="BO38" s="84">
        <f t="shared" si="12"/>
        <v>0</v>
      </c>
      <c r="BP38" s="144">
        <v>84</v>
      </c>
      <c r="BQ38" s="84">
        <f t="shared" si="13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33"/>
        <v>#DIV/0!</v>
      </c>
      <c r="Z39">
        <f t="shared" si="14"/>
        <v>0</v>
      </c>
      <c r="AA39">
        <f t="shared" si="15"/>
        <v>0</v>
      </c>
      <c r="AB39">
        <f t="shared" si="16"/>
        <v>0</v>
      </c>
      <c r="AC39">
        <f t="shared" si="17"/>
        <v>0</v>
      </c>
      <c r="AD39">
        <f t="shared" si="18"/>
        <v>0</v>
      </c>
      <c r="AE39">
        <f t="shared" si="19"/>
        <v>0</v>
      </c>
      <c r="AF39">
        <f t="shared" si="20"/>
        <v>0</v>
      </c>
      <c r="AG39">
        <f t="shared" si="21"/>
        <v>0</v>
      </c>
      <c r="AH39">
        <f t="shared" si="22"/>
        <v>0</v>
      </c>
      <c r="AI39">
        <f t="shared" si="23"/>
        <v>0</v>
      </c>
      <c r="AJ39">
        <f t="shared" si="24"/>
        <v>0</v>
      </c>
      <c r="AK39">
        <f t="shared" si="25"/>
        <v>0</v>
      </c>
      <c r="AL39">
        <f t="shared" si="26"/>
        <v>0</v>
      </c>
      <c r="AM39">
        <f t="shared" si="27"/>
        <v>0</v>
      </c>
      <c r="AN39">
        <f t="shared" si="28"/>
        <v>0</v>
      </c>
      <c r="AP39" s="2">
        <f t="shared" si="5"/>
        <v>0</v>
      </c>
      <c r="AQ39" s="2">
        <f t="shared" si="6"/>
        <v>0</v>
      </c>
      <c r="AR39" s="152"/>
      <c r="AS39" s="2">
        <f t="shared" si="29"/>
        <v>0</v>
      </c>
      <c r="AT39" s="2">
        <f t="shared" si="30"/>
        <v>0</v>
      </c>
      <c r="AU39" s="152"/>
      <c r="AV39" s="2">
        <f t="shared" si="7"/>
        <v>0</v>
      </c>
      <c r="AW39" s="2">
        <f t="shared" si="8"/>
        <v>0</v>
      </c>
      <c r="AX39" s="2">
        <f t="shared" si="9"/>
        <v>0</v>
      </c>
      <c r="AY39" s="2">
        <f t="shared" si="10"/>
        <v>0</v>
      </c>
      <c r="AZ39" s="133">
        <f t="shared" si="32"/>
        <v>31</v>
      </c>
      <c r="BA39" s="167">
        <f t="shared" si="31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1"/>
        <v>84</v>
      </c>
      <c r="BO39" s="83">
        <f t="shared" si="12"/>
        <v>0</v>
      </c>
      <c r="BP39" s="140">
        <v>84</v>
      </c>
      <c r="BQ39" s="83">
        <f t="shared" si="13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33"/>
        <v>#DIV/0!</v>
      </c>
      <c r="Z40">
        <f t="shared" si="14"/>
        <v>0</v>
      </c>
      <c r="AA40">
        <f t="shared" si="15"/>
        <v>0</v>
      </c>
      <c r="AB40">
        <f t="shared" si="16"/>
        <v>0</v>
      </c>
      <c r="AC40">
        <f t="shared" si="17"/>
        <v>0</v>
      </c>
      <c r="AD40">
        <f t="shared" si="18"/>
        <v>0</v>
      </c>
      <c r="AE40">
        <f t="shared" si="19"/>
        <v>0</v>
      </c>
      <c r="AF40">
        <f t="shared" si="20"/>
        <v>0</v>
      </c>
      <c r="AG40">
        <f t="shared" si="21"/>
        <v>0</v>
      </c>
      <c r="AH40">
        <f t="shared" si="22"/>
        <v>0</v>
      </c>
      <c r="AI40">
        <f t="shared" si="23"/>
        <v>0</v>
      </c>
      <c r="AJ40">
        <f t="shared" si="24"/>
        <v>0</v>
      </c>
      <c r="AK40">
        <f t="shared" si="25"/>
        <v>0</v>
      </c>
      <c r="AL40">
        <f t="shared" si="26"/>
        <v>0</v>
      </c>
      <c r="AM40">
        <f t="shared" si="27"/>
        <v>0</v>
      </c>
      <c r="AN40">
        <f t="shared" si="28"/>
        <v>0</v>
      </c>
      <c r="AP40" s="2">
        <f t="shared" si="5"/>
        <v>0</v>
      </c>
      <c r="AQ40" s="2">
        <f t="shared" si="6"/>
        <v>0</v>
      </c>
      <c r="AR40" s="152"/>
      <c r="AS40" s="2">
        <f t="shared" si="29"/>
        <v>0</v>
      </c>
      <c r="AT40" s="2">
        <f t="shared" si="30"/>
        <v>0</v>
      </c>
      <c r="AU40" s="152"/>
      <c r="AV40" s="2">
        <f t="shared" si="7"/>
        <v>0</v>
      </c>
      <c r="AW40" s="2">
        <f t="shared" si="8"/>
        <v>0</v>
      </c>
      <c r="AX40" s="2">
        <f t="shared" si="9"/>
        <v>0</v>
      </c>
      <c r="AY40" s="2">
        <f t="shared" si="10"/>
        <v>0</v>
      </c>
      <c r="AZ40" s="60">
        <f t="shared" si="32"/>
        <v>32</v>
      </c>
      <c r="BA40" s="167">
        <f t="shared" si="31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1"/>
        <v>84</v>
      </c>
      <c r="BO40" s="83">
        <f t="shared" si="12"/>
        <v>0</v>
      </c>
      <c r="BP40" s="140">
        <v>84</v>
      </c>
      <c r="BQ40" s="83">
        <f t="shared" si="13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33"/>
        <v>#DIV/0!</v>
      </c>
      <c r="Z41">
        <f t="shared" si="14"/>
        <v>0</v>
      </c>
      <c r="AA41">
        <f t="shared" si="15"/>
        <v>0</v>
      </c>
      <c r="AB41">
        <f t="shared" si="16"/>
        <v>0</v>
      </c>
      <c r="AC41">
        <f t="shared" si="17"/>
        <v>0</v>
      </c>
      <c r="AD41">
        <f t="shared" si="18"/>
        <v>0</v>
      </c>
      <c r="AE41">
        <f t="shared" si="19"/>
        <v>0</v>
      </c>
      <c r="AF41">
        <f t="shared" si="20"/>
        <v>0</v>
      </c>
      <c r="AG41">
        <f t="shared" si="21"/>
        <v>0</v>
      </c>
      <c r="AH41">
        <f t="shared" si="22"/>
        <v>0</v>
      </c>
      <c r="AI41">
        <f t="shared" si="23"/>
        <v>0</v>
      </c>
      <c r="AJ41">
        <f t="shared" si="24"/>
        <v>0</v>
      </c>
      <c r="AK41">
        <f t="shared" si="25"/>
        <v>0</v>
      </c>
      <c r="AL41">
        <f t="shared" si="26"/>
        <v>0</v>
      </c>
      <c r="AM41">
        <f t="shared" si="27"/>
        <v>0</v>
      </c>
      <c r="AN41">
        <f t="shared" si="28"/>
        <v>0</v>
      </c>
      <c r="AP41" s="2">
        <f t="shared" si="5"/>
        <v>0</v>
      </c>
      <c r="AQ41" s="2">
        <f t="shared" si="6"/>
        <v>0</v>
      </c>
      <c r="AR41" s="152"/>
      <c r="AS41" s="2">
        <f t="shared" si="29"/>
        <v>0</v>
      </c>
      <c r="AT41" s="2">
        <f t="shared" si="30"/>
        <v>0</v>
      </c>
      <c r="AU41" s="152"/>
      <c r="AV41" s="2">
        <f t="shared" si="7"/>
        <v>0</v>
      </c>
      <c r="AW41" s="2">
        <f t="shared" si="8"/>
        <v>0</v>
      </c>
      <c r="AX41" s="2">
        <f t="shared" si="9"/>
        <v>0</v>
      </c>
      <c r="AY41" s="2">
        <f t="shared" si="10"/>
        <v>0</v>
      </c>
      <c r="AZ41" s="60">
        <f t="shared" si="32"/>
        <v>33</v>
      </c>
      <c r="BA41" s="167">
        <f t="shared" si="31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1"/>
        <v>84</v>
      </c>
      <c r="BO41" s="83">
        <f t="shared" si="12"/>
        <v>0</v>
      </c>
      <c r="BP41" s="140">
        <v>84</v>
      </c>
      <c r="BQ41" s="83">
        <f t="shared" si="13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33"/>
        <v>#DIV/0!</v>
      </c>
      <c r="Z42">
        <f t="shared" si="14"/>
        <v>0</v>
      </c>
      <c r="AA42">
        <f t="shared" si="15"/>
        <v>0</v>
      </c>
      <c r="AB42">
        <f t="shared" si="16"/>
        <v>0</v>
      </c>
      <c r="AC42">
        <f t="shared" si="17"/>
        <v>0</v>
      </c>
      <c r="AD42">
        <f t="shared" si="18"/>
        <v>0</v>
      </c>
      <c r="AE42">
        <f t="shared" si="19"/>
        <v>0</v>
      </c>
      <c r="AF42">
        <f t="shared" si="20"/>
        <v>0</v>
      </c>
      <c r="AG42">
        <f t="shared" si="21"/>
        <v>0</v>
      </c>
      <c r="AH42">
        <f t="shared" si="22"/>
        <v>0</v>
      </c>
      <c r="AI42">
        <f t="shared" si="23"/>
        <v>0</v>
      </c>
      <c r="AJ42">
        <f t="shared" si="24"/>
        <v>0</v>
      </c>
      <c r="AK42">
        <f t="shared" si="25"/>
        <v>0</v>
      </c>
      <c r="AL42">
        <f t="shared" si="26"/>
        <v>0</v>
      </c>
      <c r="AM42">
        <f t="shared" si="27"/>
        <v>0</v>
      </c>
      <c r="AN42">
        <f t="shared" si="28"/>
        <v>0</v>
      </c>
      <c r="AP42" s="2">
        <f t="shared" si="5"/>
        <v>0</v>
      </c>
      <c r="AQ42" s="2">
        <f t="shared" si="6"/>
        <v>0</v>
      </c>
      <c r="AR42" s="152"/>
      <c r="AS42" s="2">
        <f t="shared" si="29"/>
        <v>0</v>
      </c>
      <c r="AT42" s="2">
        <f t="shared" si="30"/>
        <v>0</v>
      </c>
      <c r="AU42" s="152"/>
      <c r="AV42" s="2">
        <f t="shared" si="7"/>
        <v>0</v>
      </c>
      <c r="AW42" s="2">
        <f t="shared" si="8"/>
        <v>0</v>
      </c>
      <c r="AX42" s="2">
        <f t="shared" si="9"/>
        <v>0</v>
      </c>
      <c r="AY42" s="2">
        <f t="shared" si="10"/>
        <v>0</v>
      </c>
      <c r="AZ42" s="60">
        <f t="shared" si="32"/>
        <v>34</v>
      </c>
      <c r="BA42" s="167">
        <f t="shared" si="31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1"/>
        <v>84</v>
      </c>
      <c r="BO42" s="83">
        <f t="shared" si="12"/>
        <v>0</v>
      </c>
      <c r="BP42" s="140">
        <v>84</v>
      </c>
      <c r="BQ42" s="83">
        <f t="shared" si="13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33"/>
        <v>#DIV/0!</v>
      </c>
      <c r="Z43">
        <f t="shared" si="14"/>
        <v>0</v>
      </c>
      <c r="AA43">
        <f t="shared" si="15"/>
        <v>0</v>
      </c>
      <c r="AB43">
        <f t="shared" si="16"/>
        <v>0</v>
      </c>
      <c r="AC43">
        <f t="shared" si="17"/>
        <v>0</v>
      </c>
      <c r="AD43">
        <f t="shared" si="18"/>
        <v>0</v>
      </c>
      <c r="AE43">
        <f t="shared" si="19"/>
        <v>0</v>
      </c>
      <c r="AF43">
        <f t="shared" si="20"/>
        <v>0</v>
      </c>
      <c r="AG43">
        <f t="shared" si="21"/>
        <v>0</v>
      </c>
      <c r="AH43">
        <f t="shared" si="22"/>
        <v>0</v>
      </c>
      <c r="AI43">
        <f t="shared" si="23"/>
        <v>0</v>
      </c>
      <c r="AJ43">
        <f t="shared" si="24"/>
        <v>0</v>
      </c>
      <c r="AK43">
        <f t="shared" si="25"/>
        <v>0</v>
      </c>
      <c r="AL43">
        <f t="shared" si="26"/>
        <v>0</v>
      </c>
      <c r="AM43">
        <f t="shared" si="27"/>
        <v>0</v>
      </c>
      <c r="AN43">
        <f t="shared" si="28"/>
        <v>0</v>
      </c>
      <c r="AP43" s="2">
        <f t="shared" si="5"/>
        <v>0</v>
      </c>
      <c r="AQ43" s="2">
        <f t="shared" si="6"/>
        <v>0</v>
      </c>
      <c r="AR43" s="152"/>
      <c r="AS43" s="2">
        <f t="shared" si="29"/>
        <v>0</v>
      </c>
      <c r="AT43" s="2">
        <f t="shared" si="30"/>
        <v>0</v>
      </c>
      <c r="AU43" s="152"/>
      <c r="AV43" s="2">
        <f t="shared" si="7"/>
        <v>0</v>
      </c>
      <c r="AW43" s="2">
        <f t="shared" si="8"/>
        <v>0</v>
      </c>
      <c r="AX43" s="2">
        <f t="shared" si="9"/>
        <v>0</v>
      </c>
      <c r="AY43" s="2">
        <f t="shared" si="10"/>
        <v>0</v>
      </c>
      <c r="AZ43" s="62">
        <f t="shared" si="32"/>
        <v>35</v>
      </c>
      <c r="BA43" s="168">
        <f t="shared" si="31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1"/>
        <v>84</v>
      </c>
      <c r="BO43" s="84">
        <f t="shared" si="12"/>
        <v>0</v>
      </c>
      <c r="BP43" s="140">
        <v>84</v>
      </c>
      <c r="BQ43" s="84">
        <f t="shared" si="13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  <row r="50" spans="4:65" ht="12.75">
      <c r="D50"/>
      <c r="S50"/>
      <c r="V50"/>
      <c r="X50"/>
      <c r="Y50"/>
      <c r="AO50"/>
      <c r="AR50"/>
      <c r="AU50"/>
      <c r="BG50"/>
      <c r="BM50"/>
    </row>
    <row r="51" spans="4:65" ht="12.75">
      <c r="D51"/>
      <c r="S51"/>
      <c r="V51"/>
      <c r="X51"/>
      <c r="Y51"/>
      <c r="AO51"/>
      <c r="AR51"/>
      <c r="AU51"/>
      <c r="BG51"/>
      <c r="BM51"/>
    </row>
    <row r="52" spans="4:65" ht="12.75">
      <c r="D52"/>
      <c r="S52"/>
      <c r="V52"/>
      <c r="X52"/>
      <c r="Y52"/>
      <c r="AO52"/>
      <c r="AR52"/>
      <c r="AU52"/>
      <c r="BG52"/>
      <c r="BM52"/>
    </row>
    <row r="53" spans="4:65" ht="12.75">
      <c r="D53"/>
      <c r="S53"/>
      <c r="V53"/>
      <c r="X53"/>
      <c r="Y53"/>
      <c r="AO53"/>
      <c r="AR53"/>
      <c r="AU53"/>
      <c r="BG53"/>
      <c r="BM53"/>
    </row>
    <row r="54" spans="4:65" ht="12.75">
      <c r="D54"/>
      <c r="S54"/>
      <c r="V54"/>
      <c r="X54"/>
      <c r="Y54"/>
      <c r="AO54"/>
      <c r="AR54"/>
      <c r="AU54"/>
      <c r="BG54"/>
      <c r="BM54"/>
    </row>
    <row r="55" spans="4:65" ht="12.75">
      <c r="D55"/>
      <c r="S55"/>
      <c r="V55"/>
      <c r="X55"/>
      <c r="Y55"/>
      <c r="AO55"/>
      <c r="AR55"/>
      <c r="AU55"/>
      <c r="BG55"/>
      <c r="BM55"/>
    </row>
    <row r="56" spans="4:65" ht="12.75">
      <c r="D56"/>
      <c r="S56"/>
      <c r="V56"/>
      <c r="X56"/>
      <c r="Y56"/>
      <c r="AO56"/>
      <c r="AR56"/>
      <c r="AU56"/>
      <c r="BG56"/>
      <c r="BM56"/>
    </row>
    <row r="57" spans="4:65" ht="12.75">
      <c r="D57"/>
      <c r="S57"/>
      <c r="V57"/>
      <c r="X57"/>
      <c r="Y57"/>
      <c r="AO57"/>
      <c r="AR57"/>
      <c r="AU57"/>
      <c r="BG57"/>
      <c r="BM57"/>
    </row>
    <row r="58" spans="4:65" ht="12.75">
      <c r="D58"/>
      <c r="S58"/>
      <c r="V58"/>
      <c r="X58"/>
      <c r="Y58"/>
      <c r="AO58"/>
      <c r="AR58"/>
      <c r="AU58"/>
      <c r="BG58"/>
      <c r="BM58"/>
    </row>
    <row r="59" spans="4:65" ht="12.75">
      <c r="D59"/>
      <c r="S59"/>
      <c r="V59"/>
      <c r="X59"/>
      <c r="Y59"/>
      <c r="AO59"/>
      <c r="AR59"/>
      <c r="AU59"/>
      <c r="BG59"/>
      <c r="BM59"/>
    </row>
    <row r="60" spans="4:65" ht="12.75">
      <c r="D60"/>
      <c r="S60"/>
      <c r="V60"/>
      <c r="X60"/>
      <c r="Y60"/>
      <c r="AO60"/>
      <c r="AR60"/>
      <c r="AU60"/>
      <c r="BG60"/>
      <c r="BM60"/>
    </row>
    <row r="61" spans="4:65" ht="12.75">
      <c r="D61"/>
      <c r="S61"/>
      <c r="V61"/>
      <c r="X61"/>
      <c r="Y61"/>
      <c r="AO61"/>
      <c r="AR61"/>
      <c r="AU61"/>
      <c r="BG61"/>
      <c r="BM61"/>
    </row>
    <row r="62" spans="4:65" ht="12.75">
      <c r="D62"/>
      <c r="S62"/>
      <c r="V62"/>
      <c r="X62"/>
      <c r="Y62"/>
      <c r="AO62"/>
      <c r="AR62"/>
      <c r="AU62"/>
      <c r="BG62"/>
      <c r="BM62"/>
    </row>
    <row r="63" spans="4:65" ht="12.75">
      <c r="D63"/>
      <c r="S63"/>
      <c r="V63"/>
      <c r="X63"/>
      <c r="Y63"/>
      <c r="AO63"/>
      <c r="AR63"/>
      <c r="AU63"/>
      <c r="BG63"/>
      <c r="BM63"/>
    </row>
    <row r="64" spans="4:65" ht="12.75">
      <c r="D64"/>
      <c r="S64"/>
      <c r="V64"/>
      <c r="X64"/>
      <c r="Y64"/>
      <c r="AO64"/>
      <c r="AR64"/>
      <c r="AU64"/>
      <c r="BG64"/>
      <c r="BM64"/>
    </row>
    <row r="65" spans="4:65" ht="12.75">
      <c r="D65"/>
      <c r="S65"/>
      <c r="V65"/>
      <c r="X65"/>
      <c r="Y65"/>
      <c r="AO65"/>
      <c r="AR65"/>
      <c r="AU65"/>
      <c r="BG65"/>
      <c r="BM65"/>
    </row>
    <row r="66" spans="4:65" ht="12.75">
      <c r="D66"/>
      <c r="S66"/>
      <c r="V66"/>
      <c r="X66"/>
      <c r="Y66"/>
      <c r="AO66"/>
      <c r="AR66"/>
      <c r="AU66"/>
      <c r="BG66"/>
      <c r="BM66"/>
    </row>
    <row r="67" spans="4:65" ht="12.75">
      <c r="D67"/>
      <c r="S67"/>
      <c r="V67"/>
      <c r="X67"/>
      <c r="Y67"/>
      <c r="AO67"/>
      <c r="AR67"/>
      <c r="AU67"/>
      <c r="BG67"/>
      <c r="BM67"/>
    </row>
    <row r="68" spans="4:65" ht="12.75">
      <c r="D68"/>
      <c r="S68"/>
      <c r="V68"/>
      <c r="X68"/>
      <c r="Y68"/>
      <c r="AO68"/>
      <c r="AR68"/>
      <c r="AU68"/>
      <c r="BG68"/>
      <c r="BM68"/>
    </row>
    <row r="69" spans="4:65" ht="12.75">
      <c r="D69"/>
      <c r="S69"/>
      <c r="V69"/>
      <c r="X69"/>
      <c r="Y69"/>
      <c r="AO69"/>
      <c r="AR69"/>
      <c r="AU69"/>
      <c r="BG69"/>
      <c r="BM69"/>
    </row>
    <row r="70" spans="4:65" ht="12.75">
      <c r="D70"/>
      <c r="S70"/>
      <c r="V70"/>
      <c r="X70"/>
      <c r="Y70"/>
      <c r="AO70"/>
      <c r="AR70"/>
      <c r="AU70"/>
      <c r="BG70"/>
      <c r="BM70"/>
    </row>
    <row r="71" spans="4:65" ht="12.75">
      <c r="D71"/>
      <c r="S71"/>
      <c r="V71"/>
      <c r="X71"/>
      <c r="Y71"/>
      <c r="AO71"/>
      <c r="AR71"/>
      <c r="AU71"/>
      <c r="BG71"/>
      <c r="BM71"/>
    </row>
    <row r="72" spans="4:65" ht="12.75">
      <c r="D72"/>
      <c r="S72"/>
      <c r="V72"/>
      <c r="X72"/>
      <c r="Y72"/>
      <c r="AO72"/>
      <c r="AR72"/>
      <c r="AU72"/>
      <c r="BG72"/>
      <c r="BM72"/>
    </row>
  </sheetData>
  <mergeCells count="6">
    <mergeCell ref="P2:S2"/>
    <mergeCell ref="E7:W7"/>
    <mergeCell ref="A6:B6"/>
    <mergeCell ref="BB7:BF7"/>
    <mergeCell ref="BH7:BL7"/>
    <mergeCell ref="BN7:BQ7"/>
  </mergeCells>
  <printOptions horizontalCentered="1" verticalCentered="1"/>
  <pageMargins left="0.5" right="0.5" top="0.5" bottom="0.25" header="0.511811023622047" footer="0.5"/>
  <pageSetup horizontalDpi="300" verticalDpi="300" orientation="portrait" scale="86" r:id="rId1"/>
  <headerFooter alignWithMargins="0">
    <oddFooter>&amp;L&amp;P of &amp;N&amp;C&amp;D, &amp;T&amp;R&amp;F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Q46"/>
  <sheetViews>
    <sheetView workbookViewId="0" topLeftCell="A1">
      <selection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8.7109375" style="0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/>
  <pageMargins left="0.5" right="0.5" top="1" bottom="1" header="0.5" footer="0.5"/>
  <pageSetup horizontalDpi="600" verticalDpi="600" orientation="portrait" scale="86" r:id="rId1"/>
  <headerFooter alignWithMargins="0">
    <oddFooter>&amp;L&amp;P of &amp;N&amp;C&amp;D, &amp;T&amp;R&amp;F</oddFooter>
  </headerFooter>
  <colBreaks count="1" manualBreakCount="1">
    <brk id="2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Q45"/>
  <sheetViews>
    <sheetView workbookViewId="0" topLeftCell="A1">
      <selection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7.7109375" style="0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:69" ht="13.5" thickBot="1">
      <c r="B44" t="s">
        <v>83</v>
      </c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84</v>
      </c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/>
  <pageMargins left="0.5" right="0.5" top="1" bottom="1" header="0.5" footer="0.5"/>
  <pageSetup horizontalDpi="600" verticalDpi="600" orientation="portrait" scale="87" r:id="rId1"/>
  <headerFooter alignWithMargins="0">
    <oddFooter>&amp;L&amp;P of &amp;N&amp;C&amp;D, &amp;T&amp;R&amp;F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Q46"/>
  <sheetViews>
    <sheetView workbookViewId="0" topLeftCell="A1">
      <selection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7.7109375" style="0" bestFit="1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/>
  <pageMargins left="0.5" right="0.5" top="1" bottom="1" header="0.5" footer="0.5"/>
  <pageSetup horizontalDpi="600" verticalDpi="600" orientation="portrait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Q46"/>
  <sheetViews>
    <sheetView workbookViewId="0" topLeftCell="C1">
      <selection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7.7109375" style="0" bestFit="1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/>
  <pageMargins left="0.5" right="0.5" top="1" bottom="1" header="0.5" footer="0.5"/>
  <pageSetup horizontalDpi="600" verticalDpi="600" orientation="portrait" scale="87" r:id="rId1"/>
  <headerFooter alignWithMargins="0">
    <oddFooter>&amp;L&amp;P of &amp;N&amp;C&amp;D, &amp;T&amp;R&amp;F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46"/>
  <sheetViews>
    <sheetView workbookViewId="0" topLeftCell="A1">
      <selection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7.7109375" style="0" bestFit="1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/>
  <pageMargins left="0.5" right="0.5" top="1" bottom="1" header="0.5" footer="0.5"/>
  <pageSetup horizontalDpi="600" verticalDpi="600" orientation="portrait" scale="87" r:id="rId1"/>
  <headerFooter alignWithMargins="0">
    <oddFooter>&amp;L&amp;P of &amp;N&amp;C&amp;D, &amp;T&amp;R&amp;F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Q46"/>
  <sheetViews>
    <sheetView workbookViewId="0" topLeftCell="A1">
      <selection activeCell="A4" sqref="A4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7.7109375" style="0" bestFit="1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3:69" ht="13.5" thickBot="1"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</sheetData>
  <mergeCells count="5">
    <mergeCell ref="BH7:BL7"/>
    <mergeCell ref="BN7:BQ7"/>
    <mergeCell ref="P2:S2"/>
    <mergeCell ref="E7:W7"/>
    <mergeCell ref="BB7:BF7"/>
  </mergeCells>
  <printOptions horizontalCentered="1"/>
  <pageMargins left="0.5" right="0.5" top="1" bottom="1" header="0.5" footer="0.5"/>
  <pageSetup horizontalDpi="600" verticalDpi="600" orientation="portrait" scale="87" r:id="rId1"/>
  <headerFooter alignWithMargins="0">
    <oddFooter>&amp;L&amp;P of &amp;N&amp;C&amp;D, &amp;T&amp;R&amp;F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75" zoomScaleNormal="75" workbookViewId="0" topLeftCell="A1">
      <selection activeCell="G10" sqref="G10"/>
    </sheetView>
  </sheetViews>
  <sheetFormatPr defaultColWidth="9.140625" defaultRowHeight="12.75"/>
  <cols>
    <col min="1" max="1" width="16.7109375" style="0" customWidth="1"/>
    <col min="2" max="7" width="10.7109375" style="0" customWidth="1"/>
    <col min="8" max="9" width="12.7109375" style="0" customWidth="1"/>
    <col min="10" max="12" width="10.7109375" style="0" customWidth="1"/>
    <col min="13" max="13" width="12.7109375" style="0" customWidth="1"/>
    <col min="14" max="14" width="16.421875" style="0" bestFit="1" customWidth="1"/>
    <col min="15" max="16384" width="4.7109375" style="0" customWidth="1"/>
  </cols>
  <sheetData>
    <row r="1" spans="1:14" ht="20.25">
      <c r="A1" s="231" t="s">
        <v>11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ht="18.75">
      <c r="A2" s="244" t="s">
        <v>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8">
      <c r="A3" s="245" t="s">
        <v>18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4" ht="18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4" ht="18.75">
      <c r="A5" s="244" t="s">
        <v>81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14" ht="19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213" customFormat="1" ht="24.75" customHeight="1">
      <c r="A7" s="246" t="s">
        <v>79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</row>
    <row r="8" spans="1:14" s="213" customFormat="1" ht="19.5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</row>
    <row r="9" spans="1:14" s="213" customFormat="1" ht="18">
      <c r="A9" s="243" t="s">
        <v>80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</row>
    <row r="10" spans="1:14" s="213" customFormat="1" ht="21" thickBo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6" s="181" customFormat="1" ht="25.5" customHeight="1" thickBot="1">
      <c r="A11" s="179"/>
      <c r="B11" s="240" t="s">
        <v>6</v>
      </c>
      <c r="C11" s="241"/>
      <c r="D11" s="242"/>
      <c r="E11" s="240" t="s">
        <v>78</v>
      </c>
      <c r="F11" s="241"/>
      <c r="G11" s="241"/>
      <c r="H11" s="241"/>
      <c r="I11" s="241"/>
      <c r="J11" s="241"/>
      <c r="K11" s="241"/>
      <c r="L11" s="241"/>
      <c r="M11" s="241"/>
      <c r="N11" s="242"/>
      <c r="O11" s="180"/>
      <c r="P11" s="180"/>
    </row>
    <row r="12" spans="1:14" s="183" customFormat="1" ht="24.75" customHeight="1" thickBot="1">
      <c r="A12" s="182"/>
      <c r="B12" s="232" t="s">
        <v>23</v>
      </c>
      <c r="C12" s="233"/>
      <c r="D12" s="234"/>
      <c r="E12" s="235" t="s">
        <v>76</v>
      </c>
      <c r="F12" s="233"/>
      <c r="G12" s="233"/>
      <c r="H12" s="233"/>
      <c r="I12" s="234"/>
      <c r="J12" s="236" t="s">
        <v>77</v>
      </c>
      <c r="K12" s="237"/>
      <c r="L12" s="237"/>
      <c r="M12" s="237"/>
      <c r="N12" s="238"/>
    </row>
    <row r="13" spans="1:14" s="188" customFormat="1" ht="39.75" customHeight="1" thickBot="1">
      <c r="A13" s="184" t="s">
        <v>7</v>
      </c>
      <c r="B13" s="185" t="s">
        <v>4</v>
      </c>
      <c r="C13" s="185" t="s">
        <v>3</v>
      </c>
      <c r="D13" s="185" t="s">
        <v>8</v>
      </c>
      <c r="E13" s="186" t="s">
        <v>4</v>
      </c>
      <c r="F13" s="187" t="s">
        <v>3</v>
      </c>
      <c r="G13" s="185" t="s">
        <v>8</v>
      </c>
      <c r="H13" s="185" t="s">
        <v>85</v>
      </c>
      <c r="I13" s="185" t="s">
        <v>86</v>
      </c>
      <c r="J13" s="186" t="s">
        <v>4</v>
      </c>
      <c r="K13" s="187" t="s">
        <v>3</v>
      </c>
      <c r="L13" s="185" t="s">
        <v>8</v>
      </c>
      <c r="M13" s="185" t="s">
        <v>85</v>
      </c>
      <c r="N13" s="185" t="s">
        <v>86</v>
      </c>
    </row>
    <row r="14" spans="1:14" s="195" customFormat="1" ht="39.75" customHeight="1">
      <c r="A14" s="189" t="s">
        <v>72</v>
      </c>
      <c r="B14" s="190">
        <f aca="true" t="shared" si="0" ref="B14:C17">SUM(E14+J14)</f>
        <v>0</v>
      </c>
      <c r="C14" s="190">
        <f t="shared" si="0"/>
        <v>0</v>
      </c>
      <c r="D14" s="191">
        <f>SUM(B14:C14)</f>
        <v>0</v>
      </c>
      <c r="E14" s="192"/>
      <c r="F14" s="193"/>
      <c r="G14" s="191">
        <f>SUM(E14:F14)</f>
        <v>0</v>
      </c>
      <c r="H14" s="194" t="e">
        <f aca="true" t="shared" si="1" ref="H14:I18">E14/B14</f>
        <v>#DIV/0!</v>
      </c>
      <c r="I14" s="194" t="e">
        <f t="shared" si="1"/>
        <v>#DIV/0!</v>
      </c>
      <c r="J14" s="192"/>
      <c r="K14" s="193"/>
      <c r="L14" s="191">
        <f>SUM(J14:K14)</f>
        <v>0</v>
      </c>
      <c r="M14" s="194" t="e">
        <f aca="true" t="shared" si="2" ref="M14:N18">J14/B14</f>
        <v>#DIV/0!</v>
      </c>
      <c r="N14" s="194" t="e">
        <f t="shared" si="2"/>
        <v>#DIV/0!</v>
      </c>
    </row>
    <row r="15" spans="1:14" s="195" customFormat="1" ht="39.75" customHeight="1">
      <c r="A15" s="196" t="s">
        <v>73</v>
      </c>
      <c r="B15" s="197">
        <f t="shared" si="0"/>
        <v>0</v>
      </c>
      <c r="C15" s="197">
        <f t="shared" si="0"/>
        <v>0</v>
      </c>
      <c r="D15" s="199">
        <f>SUM(B15:C15)</f>
        <v>0</v>
      </c>
      <c r="E15" s="200"/>
      <c r="F15" s="201"/>
      <c r="G15" s="199">
        <f>SUM(E15:F15)</f>
        <v>0</v>
      </c>
      <c r="H15" s="202" t="e">
        <f t="shared" si="1"/>
        <v>#DIV/0!</v>
      </c>
      <c r="I15" s="202" t="e">
        <f t="shared" si="1"/>
        <v>#DIV/0!</v>
      </c>
      <c r="J15" s="200"/>
      <c r="K15" s="201"/>
      <c r="L15" s="199">
        <f>SUM(J15:K15)</f>
        <v>0</v>
      </c>
      <c r="M15" s="202" t="e">
        <f t="shared" si="2"/>
        <v>#DIV/0!</v>
      </c>
      <c r="N15" s="202" t="e">
        <f t="shared" si="2"/>
        <v>#DIV/0!</v>
      </c>
    </row>
    <row r="16" spans="1:14" s="195" customFormat="1" ht="39.75" customHeight="1">
      <c r="A16" s="196" t="s">
        <v>74</v>
      </c>
      <c r="B16" s="197">
        <f t="shared" si="0"/>
        <v>0</v>
      </c>
      <c r="C16" s="197">
        <f t="shared" si="0"/>
        <v>0</v>
      </c>
      <c r="D16" s="199">
        <f>SUM(B16:C16)</f>
        <v>0</v>
      </c>
      <c r="E16" s="200"/>
      <c r="F16" s="201"/>
      <c r="G16" s="199">
        <f>SUM(E16:F16)</f>
        <v>0</v>
      </c>
      <c r="H16" s="202" t="e">
        <f t="shared" si="1"/>
        <v>#DIV/0!</v>
      </c>
      <c r="I16" s="202" t="e">
        <f t="shared" si="1"/>
        <v>#DIV/0!</v>
      </c>
      <c r="J16" s="200"/>
      <c r="K16" s="201"/>
      <c r="L16" s="199">
        <f>SUM(J16:K16)</f>
        <v>0</v>
      </c>
      <c r="M16" s="202" t="e">
        <f t="shared" si="2"/>
        <v>#DIV/0!</v>
      </c>
      <c r="N16" s="202" t="e">
        <f t="shared" si="2"/>
        <v>#DIV/0!</v>
      </c>
    </row>
    <row r="17" spans="1:14" s="195" customFormat="1" ht="39.75" customHeight="1">
      <c r="A17" s="196" t="s">
        <v>75</v>
      </c>
      <c r="B17" s="197">
        <f t="shared" si="0"/>
        <v>0</v>
      </c>
      <c r="C17" s="197">
        <f t="shared" si="0"/>
        <v>0</v>
      </c>
      <c r="D17" s="199">
        <f>SUM(B17:C17)</f>
        <v>0</v>
      </c>
      <c r="E17" s="200"/>
      <c r="F17" s="201"/>
      <c r="G17" s="199">
        <f>SUM(E17:F17)</f>
        <v>0</v>
      </c>
      <c r="H17" s="202" t="e">
        <f t="shared" si="1"/>
        <v>#DIV/0!</v>
      </c>
      <c r="I17" s="202" t="e">
        <f t="shared" si="1"/>
        <v>#DIV/0!</v>
      </c>
      <c r="J17" s="200"/>
      <c r="K17" s="201"/>
      <c r="L17" s="199">
        <f>SUM(J17:K17)</f>
        <v>0</v>
      </c>
      <c r="M17" s="202" t="e">
        <f t="shared" si="2"/>
        <v>#DIV/0!</v>
      </c>
      <c r="N17" s="202" t="e">
        <f t="shared" si="2"/>
        <v>#DIV/0!</v>
      </c>
    </row>
    <row r="18" spans="1:14" s="188" customFormat="1" ht="39.75" customHeight="1">
      <c r="A18" s="203" t="s">
        <v>9</v>
      </c>
      <c r="B18" s="204">
        <f>SUM(B14:B17)</f>
        <v>0</v>
      </c>
      <c r="C18" s="204">
        <f>SUM(C14:C17)</f>
        <v>0</v>
      </c>
      <c r="D18" s="205">
        <f>SUM(D14:D17)</f>
        <v>0</v>
      </c>
      <c r="E18" s="206">
        <f>SUM(E14:E17)</f>
        <v>0</v>
      </c>
      <c r="F18" s="207">
        <f>SUM(F14:F17)</f>
        <v>0</v>
      </c>
      <c r="G18" s="205">
        <f>SUM(G14:G16)</f>
        <v>0</v>
      </c>
      <c r="H18" s="202" t="e">
        <f t="shared" si="1"/>
        <v>#DIV/0!</v>
      </c>
      <c r="I18" s="202" t="e">
        <f t="shared" si="1"/>
        <v>#DIV/0!</v>
      </c>
      <c r="J18" s="208">
        <f>SUM(J14:J17)</f>
        <v>0</v>
      </c>
      <c r="K18" s="209">
        <f>SUM(K14:K17)</f>
        <v>0</v>
      </c>
      <c r="L18" s="205">
        <f>SUM(L14:L16)</f>
        <v>0</v>
      </c>
      <c r="M18" s="202" t="e">
        <f t="shared" si="2"/>
        <v>#DIV/0!</v>
      </c>
      <c r="N18" s="202" t="e">
        <f t="shared" si="2"/>
        <v>#DIV/0!</v>
      </c>
    </row>
    <row r="19" spans="1:14" s="188" customFormat="1" ht="39.75" customHeight="1" thickBot="1">
      <c r="A19" s="210" t="s">
        <v>10</v>
      </c>
      <c r="B19" s="211" t="e">
        <f>B18/D18</f>
        <v>#DIV/0!</v>
      </c>
      <c r="C19" s="211" t="e">
        <f>C18/D18</f>
        <v>#DIV/0!</v>
      </c>
      <c r="D19" s="211" t="e">
        <f>SUM(B19:C19)</f>
        <v>#DIV/0!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1" ht="15" customHeight="1"/>
    <row r="22" ht="15" customHeight="1"/>
    <row r="23" ht="15" customHeight="1"/>
  </sheetData>
  <mergeCells count="13">
    <mergeCell ref="A5:N5"/>
    <mergeCell ref="A7:N7"/>
    <mergeCell ref="A4:N4"/>
    <mergeCell ref="A1:N1"/>
    <mergeCell ref="B12:D12"/>
    <mergeCell ref="E12:I12"/>
    <mergeCell ref="J12:N12"/>
    <mergeCell ref="A8:N8"/>
    <mergeCell ref="B11:D11"/>
    <mergeCell ref="E11:N11"/>
    <mergeCell ref="A9:N9"/>
    <mergeCell ref="A2:N2"/>
    <mergeCell ref="A3:N3"/>
  </mergeCells>
  <printOptions horizontalCentered="1"/>
  <pageMargins left="0.5" right="0.5" top="0.75" bottom="0.75" header="0.5" footer="0.75"/>
  <pageSetup fitToHeight="1" fitToWidth="1" horizontalDpi="300" verticalDpi="300" orientation="landscape" scale="77" r:id="rId1"/>
  <headerFooter alignWithMargins="0">
    <oddFooter>&amp;L&amp;14&amp;D&amp;R&amp;14&amp;T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65" zoomScaleNormal="65" workbookViewId="0" topLeftCell="A1">
      <selection activeCell="A6" sqref="A6:V6"/>
    </sheetView>
  </sheetViews>
  <sheetFormatPr defaultColWidth="9.140625" defaultRowHeight="12.75"/>
  <cols>
    <col min="1" max="1" width="14.7109375" style="8" customWidth="1"/>
    <col min="2" max="3" width="6.7109375" style="8" customWidth="1"/>
    <col min="4" max="4" width="6.00390625" style="8" customWidth="1"/>
    <col min="5" max="7" width="5.7109375" style="8" customWidth="1"/>
    <col min="8" max="10" width="8.7109375" style="8" customWidth="1"/>
    <col min="11" max="13" width="5.7109375" style="8" customWidth="1"/>
    <col min="14" max="16" width="8.7109375" style="8" customWidth="1"/>
    <col min="17" max="19" width="5.7109375" style="8" customWidth="1"/>
    <col min="20" max="22" width="8.7109375" style="8" customWidth="1"/>
    <col min="23" max="24" width="4.7109375" style="8" customWidth="1"/>
    <col min="25" max="25" width="6.7109375" style="8" customWidth="1"/>
    <col min="26" max="27" width="4.7109375" style="8" customWidth="1"/>
    <col min="28" max="28" width="6.7109375" style="8" customWidth="1"/>
    <col min="29" max="29" width="7.7109375" style="8" customWidth="1"/>
    <col min="30" max="32" width="4.7109375" style="8" customWidth="1"/>
    <col min="33" max="33" width="7.7109375" style="8" customWidth="1"/>
    <col min="34" max="16384" width="4.7109375" style="8" customWidth="1"/>
  </cols>
  <sheetData>
    <row r="1" spans="1:33" ht="20.25">
      <c r="A1" s="231" t="s">
        <v>11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/>
      <c r="X1"/>
      <c r="Y1"/>
      <c r="Z1"/>
      <c r="AA1"/>
      <c r="AB1"/>
      <c r="AC1"/>
      <c r="AD1"/>
      <c r="AE1"/>
      <c r="AF1"/>
      <c r="AG1"/>
    </row>
    <row r="2" spans="1:33" ht="18.75">
      <c r="A2" s="244" t="s">
        <v>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/>
      <c r="X2"/>
      <c r="Y2"/>
      <c r="Z2"/>
      <c r="AA2"/>
      <c r="AB2"/>
      <c r="AC2"/>
      <c r="AD2"/>
      <c r="AE2"/>
      <c r="AF2"/>
      <c r="AG2"/>
    </row>
    <row r="3" spans="1:33" ht="18">
      <c r="A3" s="245" t="s">
        <v>18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/>
      <c r="X3"/>
      <c r="Y3"/>
      <c r="Z3"/>
      <c r="AA3"/>
      <c r="AB3"/>
      <c r="AC3"/>
      <c r="AD3"/>
      <c r="AE3"/>
      <c r="AF3"/>
      <c r="AG3"/>
    </row>
    <row r="4" spans="1:33" ht="18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/>
      <c r="X4"/>
      <c r="Y4"/>
      <c r="Z4"/>
      <c r="AA4"/>
      <c r="AB4"/>
      <c r="AC4"/>
      <c r="AD4"/>
      <c r="AE4"/>
      <c r="AF4"/>
      <c r="AG4"/>
    </row>
    <row r="5" spans="1:33" ht="19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/>
      <c r="X5"/>
      <c r="Y5"/>
      <c r="Z5"/>
      <c r="AA5"/>
      <c r="AB5"/>
      <c r="AC5"/>
      <c r="AD5"/>
      <c r="AE5"/>
      <c r="AF5"/>
      <c r="AG5"/>
    </row>
    <row r="6" spans="1:33" ht="20.25">
      <c r="A6" s="231" t="s">
        <v>81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/>
      <c r="X6"/>
      <c r="Y6"/>
      <c r="Z6"/>
      <c r="AA6"/>
      <c r="AB6"/>
      <c r="AC6"/>
      <c r="AD6"/>
      <c r="AE6"/>
      <c r="AF6"/>
      <c r="AG6"/>
    </row>
    <row r="7" spans="1:33" ht="19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/>
      <c r="X7"/>
      <c r="Y7"/>
      <c r="Z7"/>
      <c r="AA7"/>
      <c r="AB7"/>
      <c r="AC7"/>
      <c r="AD7"/>
      <c r="AE7"/>
      <c r="AF7"/>
      <c r="AG7"/>
    </row>
    <row r="8" spans="1:22" ht="23.25">
      <c r="A8" s="260" t="s">
        <v>38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</row>
    <row r="9" spans="1:22" ht="18.7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</row>
    <row r="10" ht="19.5" customHeight="1"/>
    <row r="11" spans="1:22" ht="19.5" customHeight="1">
      <c r="A11" s="247" t="s">
        <v>37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</row>
    <row r="12" spans="23:33" s="9" customFormat="1" ht="19.5" customHeight="1">
      <c r="W12"/>
      <c r="X12"/>
      <c r="Y12"/>
      <c r="Z12"/>
      <c r="AA12"/>
      <c r="AB12"/>
      <c r="AC12"/>
      <c r="AD12"/>
      <c r="AE12"/>
      <c r="AF12"/>
      <c r="AG12"/>
    </row>
    <row r="13" spans="1:35" s="10" customFormat="1" ht="39.75" customHeight="1">
      <c r="A13" s="20"/>
      <c r="B13" s="248" t="s">
        <v>21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5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4"/>
      <c r="AI13" s="4"/>
    </row>
    <row r="14" spans="1:49" s="12" customFormat="1" ht="39.75" customHeight="1">
      <c r="A14" s="21"/>
      <c r="B14" s="257" t="s">
        <v>6</v>
      </c>
      <c r="C14" s="258"/>
      <c r="D14" s="259"/>
      <c r="E14" s="251" t="s">
        <v>17</v>
      </c>
      <c r="F14" s="252"/>
      <c r="G14" s="252"/>
      <c r="H14" s="252"/>
      <c r="I14" s="252"/>
      <c r="J14" s="253"/>
      <c r="K14" s="251" t="s">
        <v>12</v>
      </c>
      <c r="L14" s="252"/>
      <c r="M14" s="252"/>
      <c r="N14" s="252"/>
      <c r="O14" s="252"/>
      <c r="P14" s="253"/>
      <c r="Q14" s="251" t="s">
        <v>13</v>
      </c>
      <c r="R14" s="252"/>
      <c r="S14" s="252"/>
      <c r="T14" s="252"/>
      <c r="U14" s="252"/>
      <c r="V14" s="253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4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s="12" customFormat="1" ht="39.75" customHeight="1" thickBot="1">
      <c r="A15" s="22"/>
      <c r="B15" s="254" t="str">
        <f>movimientomatricula!B12</f>
        <v>2001-2002</v>
      </c>
      <c r="C15" s="255"/>
      <c r="D15" s="256"/>
      <c r="E15" s="251" t="s">
        <v>19</v>
      </c>
      <c r="F15" s="252"/>
      <c r="G15" s="253"/>
      <c r="H15" s="17"/>
      <c r="I15" s="18" t="s">
        <v>20</v>
      </c>
      <c r="J15" s="19"/>
      <c r="K15" s="251" t="s">
        <v>19</v>
      </c>
      <c r="L15" s="252"/>
      <c r="M15" s="253"/>
      <c r="N15" s="17"/>
      <c r="O15" s="18" t="s">
        <v>20</v>
      </c>
      <c r="P15" s="19"/>
      <c r="Q15" s="251" t="s">
        <v>19</v>
      </c>
      <c r="R15" s="252"/>
      <c r="S15" s="253"/>
      <c r="T15" s="17"/>
      <c r="U15" s="18" t="s">
        <v>20</v>
      </c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4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s="14" customFormat="1" ht="39.75" customHeight="1" thickBot="1">
      <c r="A16" s="184" t="s">
        <v>7</v>
      </c>
      <c r="B16" s="107" t="s">
        <v>4</v>
      </c>
      <c r="C16" s="107" t="s">
        <v>3</v>
      </c>
      <c r="D16" s="107" t="s">
        <v>8</v>
      </c>
      <c r="E16" s="107" t="s">
        <v>4</v>
      </c>
      <c r="F16" s="107" t="s">
        <v>3</v>
      </c>
      <c r="G16" s="107" t="s">
        <v>8</v>
      </c>
      <c r="H16" s="107" t="s">
        <v>14</v>
      </c>
      <c r="I16" s="107" t="s">
        <v>15</v>
      </c>
      <c r="J16" s="107" t="s">
        <v>16</v>
      </c>
      <c r="K16" s="15" t="s">
        <v>4</v>
      </c>
      <c r="L16" s="15" t="s">
        <v>3</v>
      </c>
      <c r="M16" s="107" t="s">
        <v>8</v>
      </c>
      <c r="N16" s="107" t="s">
        <v>14</v>
      </c>
      <c r="O16" s="107" t="s">
        <v>15</v>
      </c>
      <c r="P16" s="107" t="s">
        <v>16</v>
      </c>
      <c r="Q16" s="15" t="s">
        <v>4</v>
      </c>
      <c r="R16" s="15" t="s">
        <v>3</v>
      </c>
      <c r="S16" s="107" t="s">
        <v>8</v>
      </c>
      <c r="T16" s="107" t="s">
        <v>14</v>
      </c>
      <c r="U16" s="107" t="s">
        <v>15</v>
      </c>
      <c r="V16" s="107" t="s">
        <v>16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5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34" s="6" customFormat="1" ht="39.75" customHeight="1">
      <c r="A17" s="189" t="s">
        <v>72</v>
      </c>
      <c r="B17" s="101">
        <f>movimientomatricula!B14</f>
        <v>0</v>
      </c>
      <c r="C17" s="101">
        <f>movimientomatricula!C14</f>
        <v>0</v>
      </c>
      <c r="D17" s="101">
        <f>movimientomatricula!D14</f>
        <v>0</v>
      </c>
      <c r="E17" s="100">
        <f>movimientomatricula!J14</f>
        <v>0</v>
      </c>
      <c r="F17" s="100">
        <f>movimientomatricula!K14</f>
        <v>0</v>
      </c>
      <c r="G17" s="100">
        <f>movimientomatricula!L14</f>
        <v>0</v>
      </c>
      <c r="H17" s="105" t="e">
        <f>E17/G17</f>
        <v>#DIV/0!</v>
      </c>
      <c r="I17" s="105" t="e">
        <f>F17/G17</f>
        <v>#DIV/0!</v>
      </c>
      <c r="J17" s="108" t="e">
        <f>G17/D17</f>
        <v>#DIV/0!</v>
      </c>
      <c r="K17" s="16"/>
      <c r="L17" s="16"/>
      <c r="M17" s="101">
        <f>SUM(K17:L17)</f>
        <v>0</v>
      </c>
      <c r="N17" s="105" t="e">
        <f>K17/M17</f>
        <v>#DIV/0!</v>
      </c>
      <c r="O17" s="105" t="e">
        <f>L17/M17</f>
        <v>#DIV/0!</v>
      </c>
      <c r="P17" s="108" t="e">
        <f>M17/D17</f>
        <v>#DIV/0!</v>
      </c>
      <c r="Q17" s="16"/>
      <c r="R17" s="16"/>
      <c r="S17" s="101">
        <f>SUM(Q17:R17)</f>
        <v>0</v>
      </c>
      <c r="T17" s="105" t="e">
        <f>Q17/S17</f>
        <v>#DIV/0!</v>
      </c>
      <c r="U17" s="105" t="e">
        <f>R17/S17</f>
        <v>#DIV/0!</v>
      </c>
      <c r="V17" s="108" t="e">
        <f>S17/D17</f>
        <v>#DIV/0!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6" customFormat="1" ht="39.75" customHeight="1">
      <c r="A18" s="196" t="s">
        <v>73</v>
      </c>
      <c r="B18" s="101">
        <f>movimientomatricula!B15</f>
        <v>0</v>
      </c>
      <c r="C18" s="101">
        <f>movimientomatricula!C15</f>
        <v>0</v>
      </c>
      <c r="D18" s="101">
        <f>movimientomatricula!D15</f>
        <v>0</v>
      </c>
      <c r="E18" s="100">
        <f>movimientomatricula!J15</f>
        <v>0</v>
      </c>
      <c r="F18" s="100">
        <f>movimientomatricula!K15</f>
        <v>0</v>
      </c>
      <c r="G18" s="100">
        <f>movimientomatricula!L15</f>
        <v>0</v>
      </c>
      <c r="H18" s="105" t="e">
        <f>E18/G18</f>
        <v>#DIV/0!</v>
      </c>
      <c r="I18" s="105" t="e">
        <f>F18/G18</f>
        <v>#DIV/0!</v>
      </c>
      <c r="J18" s="108" t="e">
        <f>G18/D18</f>
        <v>#DIV/0!</v>
      </c>
      <c r="K18" s="16"/>
      <c r="L18" s="16"/>
      <c r="M18" s="101">
        <f>SUM(K18:L18)</f>
        <v>0</v>
      </c>
      <c r="N18" s="105" t="e">
        <f>K18/M18</f>
        <v>#DIV/0!</v>
      </c>
      <c r="O18" s="105" t="e">
        <f>L18/M18</f>
        <v>#DIV/0!</v>
      </c>
      <c r="P18" s="108" t="e">
        <f>M18/D18</f>
        <v>#DIV/0!</v>
      </c>
      <c r="Q18" s="16"/>
      <c r="R18" s="16"/>
      <c r="S18" s="101">
        <f>SUM(Q18:R18)</f>
        <v>0</v>
      </c>
      <c r="T18" s="105">
        <v>0</v>
      </c>
      <c r="U18" s="105">
        <v>0</v>
      </c>
      <c r="V18" s="108" t="e">
        <f>S18/D18</f>
        <v>#DIV/0!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6" customFormat="1" ht="39.75" customHeight="1">
      <c r="A19" s="196" t="s">
        <v>74</v>
      </c>
      <c r="B19" s="101">
        <f>movimientomatricula!B16</f>
        <v>0</v>
      </c>
      <c r="C19" s="101">
        <f>movimientomatricula!C16</f>
        <v>0</v>
      </c>
      <c r="D19" s="101">
        <f>movimientomatricula!D16</f>
        <v>0</v>
      </c>
      <c r="E19" s="100">
        <f>movimientomatricula!J16</f>
        <v>0</v>
      </c>
      <c r="F19" s="100">
        <f>movimientomatricula!K16</f>
        <v>0</v>
      </c>
      <c r="G19" s="100">
        <f>movimientomatricula!L16</f>
        <v>0</v>
      </c>
      <c r="H19" s="105" t="e">
        <f>E19/G19</f>
        <v>#DIV/0!</v>
      </c>
      <c r="I19" s="105" t="e">
        <f>F19/G19</f>
        <v>#DIV/0!</v>
      </c>
      <c r="J19" s="108" t="e">
        <f>G19/D19</f>
        <v>#DIV/0!</v>
      </c>
      <c r="K19" s="16"/>
      <c r="L19" s="16"/>
      <c r="M19" s="101">
        <f>SUM(K19:L19)</f>
        <v>0</v>
      </c>
      <c r="N19" s="105" t="e">
        <f>K19/M19</f>
        <v>#DIV/0!</v>
      </c>
      <c r="O19" s="105" t="e">
        <f>L19/M19</f>
        <v>#DIV/0!</v>
      </c>
      <c r="P19" s="108" t="e">
        <f>M19/D19</f>
        <v>#DIV/0!</v>
      </c>
      <c r="Q19" s="16"/>
      <c r="R19" s="16"/>
      <c r="S19" s="101">
        <f>SUM(Q19:R19)</f>
        <v>0</v>
      </c>
      <c r="T19" s="105">
        <v>0</v>
      </c>
      <c r="U19" s="105">
        <v>0</v>
      </c>
      <c r="V19" s="108" t="e">
        <f>S19/D19</f>
        <v>#DIV/0!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6" customFormat="1" ht="39.75" customHeight="1" thickBot="1">
      <c r="A20" s="196" t="s">
        <v>75</v>
      </c>
      <c r="B20" s="215">
        <f>movimientomatricula!B17</f>
        <v>0</v>
      </c>
      <c r="C20" s="216">
        <f>movimientomatricula!C17</f>
        <v>0</v>
      </c>
      <c r="D20" s="216">
        <f>movimientomatricula!D17</f>
        <v>0</v>
      </c>
      <c r="E20" s="102">
        <f>movimientomatricula!J17</f>
        <v>0</v>
      </c>
      <c r="F20" s="102">
        <f>movimientomatricula!K17</f>
        <v>0</v>
      </c>
      <c r="G20" s="102">
        <f>movimientomatricula!L17</f>
        <v>0</v>
      </c>
      <c r="H20" s="217" t="e">
        <f>E20/G20</f>
        <v>#DIV/0!</v>
      </c>
      <c r="I20" s="217" t="e">
        <f>F20/G20</f>
        <v>#DIV/0!</v>
      </c>
      <c r="J20" s="218" t="e">
        <f>G20/D20</f>
        <v>#DIV/0!</v>
      </c>
      <c r="K20" s="85"/>
      <c r="L20" s="85"/>
      <c r="M20" s="216">
        <f>SUM(K20:L20)</f>
        <v>0</v>
      </c>
      <c r="N20" s="217" t="e">
        <f>K20/M20</f>
        <v>#DIV/0!</v>
      </c>
      <c r="O20" s="217" t="e">
        <f>L20/M20</f>
        <v>#DIV/0!</v>
      </c>
      <c r="P20" s="218" t="e">
        <f>M20/D20</f>
        <v>#DIV/0!</v>
      </c>
      <c r="Q20" s="85"/>
      <c r="R20" s="85"/>
      <c r="S20" s="216">
        <f>SUM(Q20:R20)</f>
        <v>0</v>
      </c>
      <c r="T20" s="217">
        <v>0</v>
      </c>
      <c r="U20" s="217">
        <v>0</v>
      </c>
      <c r="V20" s="218" t="e">
        <f>S20/D20</f>
        <v>#DIV/0!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7" customFormat="1" ht="39.75" customHeight="1">
      <c r="A21" s="203" t="s">
        <v>9</v>
      </c>
      <c r="B21" s="103">
        <f>SUM(B17:B20)</f>
        <v>0</v>
      </c>
      <c r="C21" s="103">
        <f>SUM(C17:C20)</f>
        <v>0</v>
      </c>
      <c r="D21" s="104">
        <f>SUM(D17:D20)</f>
        <v>0</v>
      </c>
      <c r="E21" s="112">
        <f>SUM(E17:E20)</f>
        <v>0</v>
      </c>
      <c r="F21" s="112">
        <f>SUM(F17:F20)</f>
        <v>0</v>
      </c>
      <c r="G21" s="109">
        <f>SUM(E21:F21)</f>
        <v>0</v>
      </c>
      <c r="H21" s="110" t="e">
        <f>E21/G21</f>
        <v>#DIV/0!</v>
      </c>
      <c r="I21" s="110" t="e">
        <f>F21/G21</f>
        <v>#DIV/0!</v>
      </c>
      <c r="J21" s="111" t="e">
        <f>G21/D21</f>
        <v>#DIV/0!</v>
      </c>
      <c r="K21" s="112">
        <f>SUM(K17:K20)</f>
        <v>0</v>
      </c>
      <c r="L21" s="112">
        <f>SUM(L17:L20)</f>
        <v>0</v>
      </c>
      <c r="M21" s="109">
        <f>SUM(K21:L21)</f>
        <v>0</v>
      </c>
      <c r="N21" s="110" t="e">
        <f>K21/M21</f>
        <v>#DIV/0!</v>
      </c>
      <c r="O21" s="110" t="e">
        <f>L21/M21</f>
        <v>#DIV/0!</v>
      </c>
      <c r="P21" s="111" t="e">
        <f>M21/D21</f>
        <v>#DIV/0!</v>
      </c>
      <c r="Q21" s="112">
        <f>SUM(Q17:Q20)</f>
        <v>0</v>
      </c>
      <c r="R21" s="112">
        <f>SUM(R17:R20)</f>
        <v>0</v>
      </c>
      <c r="S21" s="109">
        <f>SUM(Q21:R21)</f>
        <v>0</v>
      </c>
      <c r="T21" s="110" t="e">
        <f>Q21/S21</f>
        <v>#DIV/0!</v>
      </c>
      <c r="U21" s="110" t="e">
        <f>R21/S21</f>
        <v>#DIV/0!</v>
      </c>
      <c r="V21" s="111" t="e">
        <f>S21/D21</f>
        <v>#DIV/0!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</sheetData>
  <mergeCells count="17">
    <mergeCell ref="Q14:V14"/>
    <mergeCell ref="Q15:S15"/>
    <mergeCell ref="B15:D15"/>
    <mergeCell ref="A6:V6"/>
    <mergeCell ref="E14:J14"/>
    <mergeCell ref="E15:G15"/>
    <mergeCell ref="B14:D14"/>
    <mergeCell ref="K14:P14"/>
    <mergeCell ref="K15:M15"/>
    <mergeCell ref="A8:V8"/>
    <mergeCell ref="A9:V9"/>
    <mergeCell ref="A11:V11"/>
    <mergeCell ref="B13:V13"/>
    <mergeCell ref="A1:V1"/>
    <mergeCell ref="A2:V2"/>
    <mergeCell ref="A3:V3"/>
    <mergeCell ref="A4:V4"/>
  </mergeCells>
  <printOptions horizontalCentered="1"/>
  <pageMargins left="0.25" right="0.25" top="0.5" bottom="0.75" header="0.5" footer="0.5"/>
  <pageSetup fitToHeight="1" fitToWidth="1" horizontalDpi="300" verticalDpi="300" orientation="landscape" scale="81" r:id="rId1"/>
  <headerFooter alignWithMargins="0">
    <oddFooter>&amp;C&amp;14http://zwitch.to/EDFI/
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E13" sqref="E13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4" width="9.7109375" style="0" customWidth="1"/>
    <col min="5" max="5" width="12.7109375" style="0" customWidth="1"/>
    <col min="6" max="7" width="11.7109375" style="0" customWidth="1"/>
  </cols>
  <sheetData>
    <row r="2" spans="1:6" ht="12.75">
      <c r="A2" s="261" t="s">
        <v>25</v>
      </c>
      <c r="B2" s="261"/>
      <c r="C2" s="261"/>
      <c r="D2" s="261"/>
      <c r="E2" s="261" t="s">
        <v>69</v>
      </c>
      <c r="F2" s="261"/>
    </row>
    <row r="4" spans="1:6" ht="12.75">
      <c r="A4" s="2"/>
      <c r="B4" s="2"/>
      <c r="C4" s="2"/>
      <c r="D4" s="2"/>
      <c r="E4" s="2"/>
      <c r="F4" s="2"/>
    </row>
    <row r="5" spans="1:7" s="178" customFormat="1" ht="25.5">
      <c r="A5" s="178" t="s">
        <v>24</v>
      </c>
      <c r="B5" s="178" t="s">
        <v>0</v>
      </c>
      <c r="C5" s="178" t="s">
        <v>70</v>
      </c>
      <c r="D5" s="178" t="s">
        <v>71</v>
      </c>
      <c r="E5" s="178" t="s">
        <v>24</v>
      </c>
      <c r="F5" s="178" t="s">
        <v>22</v>
      </c>
      <c r="G5" s="178" t="s">
        <v>67</v>
      </c>
    </row>
    <row r="6" spans="1:7" s="2" customFormat="1" ht="12.75">
      <c r="A6" s="2" t="s">
        <v>32</v>
      </c>
      <c r="B6" s="32" t="e">
        <f>'G1'!V44</f>
        <v>#DIV/0!</v>
      </c>
      <c r="C6" s="34">
        <f>'G1'!T44</f>
        <v>0</v>
      </c>
      <c r="D6" s="34">
        <f>'G1'!U44</f>
        <v>0</v>
      </c>
      <c r="E6" s="2" t="str">
        <f>A6</f>
        <v>G1</v>
      </c>
      <c r="F6" s="34">
        <f>'G1'!BO44</f>
        <v>0</v>
      </c>
      <c r="G6" s="34">
        <f>'G1'!BQ44</f>
        <v>0</v>
      </c>
    </row>
    <row r="7" spans="1:7" s="2" customFormat="1" ht="12.75">
      <c r="A7" s="106" t="s">
        <v>33</v>
      </c>
      <c r="B7" s="32">
        <f>'G2'!Q44</f>
        <v>0</v>
      </c>
      <c r="C7" s="34">
        <f>'G2'!O44</f>
        <v>0</v>
      </c>
      <c r="D7" s="34">
        <f>'G2'!P44</f>
        <v>0</v>
      </c>
      <c r="E7" s="2" t="str">
        <f aca="true" t="shared" si="0" ref="E7:E20">A7</f>
        <v>G2</v>
      </c>
      <c r="F7" s="34">
        <f>'G2'!BO44</f>
        <v>0</v>
      </c>
      <c r="G7" s="34">
        <f>'G2'!BQ44</f>
        <v>0</v>
      </c>
    </row>
    <row r="8" spans="1:7" s="2" customFormat="1" ht="12.75">
      <c r="A8" s="2" t="s">
        <v>34</v>
      </c>
      <c r="B8" s="32">
        <f>'G3'!Q$44</f>
        <v>0</v>
      </c>
      <c r="C8" s="34">
        <f>'G3'!O44</f>
        <v>0</v>
      </c>
      <c r="D8" s="34">
        <f>'G3'!P44</f>
        <v>0</v>
      </c>
      <c r="E8" s="2" t="str">
        <f t="shared" si="0"/>
        <v>G3</v>
      </c>
      <c r="F8" s="34">
        <f>'G3'!BO44</f>
        <v>0</v>
      </c>
      <c r="G8" s="34">
        <f>'G3'!BQ44</f>
        <v>0</v>
      </c>
    </row>
    <row r="9" spans="1:7" s="2" customFormat="1" ht="12.75">
      <c r="A9" s="2" t="s">
        <v>35</v>
      </c>
      <c r="B9" s="32">
        <f>'G4'!Q$44</f>
        <v>0</v>
      </c>
      <c r="C9" s="34">
        <f>'G4'!O44</f>
        <v>0</v>
      </c>
      <c r="D9" s="34">
        <f>'G4'!P44</f>
        <v>0</v>
      </c>
      <c r="E9" s="2" t="str">
        <f t="shared" si="0"/>
        <v>G4</v>
      </c>
      <c r="F9" s="34">
        <f>'G4'!BO44</f>
        <v>0</v>
      </c>
      <c r="G9" s="34">
        <f>'G4'!BQ44</f>
        <v>0</v>
      </c>
    </row>
    <row r="10" spans="1:7" s="2" customFormat="1" ht="12.75">
      <c r="A10" s="2" t="s">
        <v>36</v>
      </c>
      <c r="B10" s="32">
        <f>'G5'!Q$44</f>
        <v>0</v>
      </c>
      <c r="C10" s="34">
        <f>'G5'!O$44</f>
        <v>0</v>
      </c>
      <c r="D10" s="34">
        <f>'G5'!P$44</f>
        <v>0</v>
      </c>
      <c r="E10" s="2" t="str">
        <f t="shared" si="0"/>
        <v>G5</v>
      </c>
      <c r="F10" s="34">
        <f>'G5'!BO44</f>
        <v>0</v>
      </c>
      <c r="G10" s="34">
        <f>'G5'!BQ44</f>
        <v>0</v>
      </c>
    </row>
    <row r="11" spans="1:7" s="2" customFormat="1" ht="12.75">
      <c r="A11" s="2" t="s">
        <v>68</v>
      </c>
      <c r="B11" s="32">
        <f>'G6'!Q$44</f>
        <v>0</v>
      </c>
      <c r="C11" s="34">
        <f>'G6'!O$44</f>
        <v>0</v>
      </c>
      <c r="D11" s="34">
        <f>'G6'!P$44</f>
        <v>0</v>
      </c>
      <c r="E11" s="2" t="str">
        <f t="shared" si="0"/>
        <v>G6</v>
      </c>
      <c r="F11" s="34">
        <f>'G6'!BO42</f>
        <v>0</v>
      </c>
      <c r="G11" s="34">
        <f>'G6'!BQ45</f>
        <v>0</v>
      </c>
    </row>
    <row r="12" spans="1:7" s="2" customFormat="1" ht="12.75">
      <c r="A12" s="2" t="s">
        <v>58</v>
      </c>
      <c r="B12" s="32">
        <f>'G3'!Q$44</f>
        <v>0</v>
      </c>
      <c r="C12" s="34">
        <f>'G7'!O$44</f>
        <v>0</v>
      </c>
      <c r="D12" s="34">
        <f>'G7'!P$44</f>
        <v>0</v>
      </c>
      <c r="E12" s="2" t="str">
        <f>A12</f>
        <v>G7</v>
      </c>
      <c r="F12" s="34">
        <f>'G7'!BO43</f>
        <v>0</v>
      </c>
      <c r="G12" s="34">
        <f>'G7'!BQ46</f>
        <v>0</v>
      </c>
    </row>
    <row r="13" spans="1:7" s="2" customFormat="1" ht="12.75">
      <c r="A13" s="2" t="s">
        <v>59</v>
      </c>
      <c r="B13" s="32">
        <f>'G8'!Q$44</f>
        <v>0</v>
      </c>
      <c r="C13" s="34">
        <f>'G8'!O$44</f>
        <v>0</v>
      </c>
      <c r="D13" s="34">
        <f>'G8'!P$44</f>
        <v>0</v>
      </c>
      <c r="E13" s="2" t="str">
        <f t="shared" si="0"/>
        <v>G8</v>
      </c>
      <c r="F13" s="34">
        <f>'G8'!BO44</f>
        <v>0</v>
      </c>
      <c r="G13" s="34">
        <f>'G8'!BQ44</f>
        <v>0</v>
      </c>
    </row>
    <row r="14" spans="1:7" s="2" customFormat="1" ht="12.75">
      <c r="A14" s="2" t="s">
        <v>60</v>
      </c>
      <c r="B14" s="32">
        <f>'G9'!Q$44</f>
        <v>0</v>
      </c>
      <c r="C14" s="34">
        <f>'G9'!O$44</f>
        <v>0</v>
      </c>
      <c r="D14" s="34">
        <f>'G9'!P$44</f>
        <v>0</v>
      </c>
      <c r="E14" s="2" t="str">
        <f t="shared" si="0"/>
        <v>G9</v>
      </c>
      <c r="F14" s="34">
        <f>'G9'!BO44</f>
        <v>0</v>
      </c>
      <c r="G14" s="34">
        <f>'G9'!BQ44</f>
        <v>0</v>
      </c>
    </row>
    <row r="15" spans="1:7" s="2" customFormat="1" ht="12.75">
      <c r="A15" s="2" t="s">
        <v>61</v>
      </c>
      <c r="B15" s="32">
        <f>'G10'!Q$44</f>
        <v>0</v>
      </c>
      <c r="C15" s="34">
        <f>'G10'!O$44</f>
        <v>0</v>
      </c>
      <c r="D15" s="34">
        <f>'G10'!P$44</f>
        <v>0</v>
      </c>
      <c r="E15" s="2" t="str">
        <f t="shared" si="0"/>
        <v>G10</v>
      </c>
      <c r="F15" s="34">
        <f>'G10'!BO44</f>
        <v>0</v>
      </c>
      <c r="G15" s="34">
        <f>'G10'!BQ44</f>
        <v>0</v>
      </c>
    </row>
    <row r="16" spans="1:7" s="2" customFormat="1" ht="12.75">
      <c r="A16" s="2" t="s">
        <v>62</v>
      </c>
      <c r="B16" s="32">
        <f>'G11'!Q$44</f>
        <v>0</v>
      </c>
      <c r="C16" s="34">
        <f>'G11'!O$44</f>
        <v>0</v>
      </c>
      <c r="D16" s="34">
        <f>'G11'!P$44</f>
        <v>0</v>
      </c>
      <c r="E16" s="2" t="str">
        <f t="shared" si="0"/>
        <v>G11</v>
      </c>
      <c r="F16" s="34">
        <f>'G11'!BO44</f>
        <v>0</v>
      </c>
      <c r="G16" s="34">
        <f>'G11'!BQ44</f>
        <v>0</v>
      </c>
    </row>
    <row r="17" spans="1:7" s="2" customFormat="1" ht="12.75">
      <c r="A17" s="2" t="s">
        <v>63</v>
      </c>
      <c r="B17" s="32">
        <f>'G12'!Q$44</f>
        <v>0</v>
      </c>
      <c r="C17" s="34">
        <f>'G12'!O$44</f>
        <v>0</v>
      </c>
      <c r="D17" s="34">
        <f>'G12'!P$44</f>
        <v>0</v>
      </c>
      <c r="E17" s="2" t="str">
        <f t="shared" si="0"/>
        <v>G12</v>
      </c>
      <c r="F17" s="34">
        <f>'G12'!BO44</f>
        <v>0</v>
      </c>
      <c r="G17" s="34">
        <f>'G12'!BQ44</f>
        <v>0</v>
      </c>
    </row>
    <row r="18" spans="1:7" s="2" customFormat="1" ht="12.75">
      <c r="A18" s="2" t="s">
        <v>64</v>
      </c>
      <c r="B18" s="32">
        <f>'G13'!Q$44</f>
        <v>0</v>
      </c>
      <c r="C18" s="34">
        <f>'G13'!O$44</f>
        <v>0</v>
      </c>
      <c r="D18" s="34">
        <f>'G13'!P$44</f>
        <v>0</v>
      </c>
      <c r="E18" s="2" t="str">
        <f t="shared" si="0"/>
        <v>G13</v>
      </c>
      <c r="F18" s="34">
        <f>'G13'!BO44</f>
        <v>0</v>
      </c>
      <c r="G18" s="34">
        <f>'G13'!BQ44</f>
        <v>0</v>
      </c>
    </row>
    <row r="19" spans="1:7" s="2" customFormat="1" ht="12.75">
      <c r="A19" s="2" t="s">
        <v>65</v>
      </c>
      <c r="B19" s="32">
        <f>'G14'!Q44</f>
        <v>0</v>
      </c>
      <c r="C19" s="34">
        <f>'G14'!O$44</f>
        <v>0</v>
      </c>
      <c r="D19" s="34">
        <f>'G14'!P$44</f>
        <v>0</v>
      </c>
      <c r="E19" s="2" t="str">
        <f t="shared" si="0"/>
        <v>G14</v>
      </c>
      <c r="F19" s="34">
        <f>'G14'!BO44</f>
        <v>0</v>
      </c>
      <c r="G19" s="34">
        <f>'G14'!BQ44</f>
        <v>0</v>
      </c>
    </row>
    <row r="20" spans="1:7" s="2" customFormat="1" ht="12.75">
      <c r="A20" s="2" t="s">
        <v>66</v>
      </c>
      <c r="B20" s="32">
        <f>'G15'!Q$44</f>
        <v>0</v>
      </c>
      <c r="C20" s="34">
        <f>'G15'!O$44</f>
        <v>0</v>
      </c>
      <c r="D20" s="34">
        <f>'G15'!P$44</f>
        <v>0</v>
      </c>
      <c r="E20" s="2" t="str">
        <f t="shared" si="0"/>
        <v>G15</v>
      </c>
      <c r="F20" s="34">
        <f>'G15'!BO44</f>
        <v>0</v>
      </c>
      <c r="G20" s="34">
        <f>'G15'!BQ44</f>
        <v>0</v>
      </c>
    </row>
    <row r="21" spans="1:6" s="2" customFormat="1" ht="12.75">
      <c r="A21" s="2"/>
      <c r="B21" s="32"/>
      <c r="C21" s="34"/>
      <c r="D21" s="34"/>
      <c r="F21" s="34"/>
    </row>
    <row r="22" spans="1:6" s="2" customFormat="1" ht="12.75">
      <c r="A22" s="2"/>
      <c r="B22" s="32"/>
      <c r="C22" s="34"/>
      <c r="D22" s="34"/>
      <c r="F22" s="34"/>
    </row>
    <row r="23" spans="1:7" s="2" customFormat="1" ht="18">
      <c r="A23" s="31" t="s">
        <v>0</v>
      </c>
      <c r="B23" s="33" t="e">
        <f>C23/D23</f>
        <v>#DIV/0!</v>
      </c>
      <c r="C23" s="122">
        <f>SUM(C6:C20)</f>
        <v>0</v>
      </c>
      <c r="D23" s="122">
        <f>SUM(D6:D20)</f>
        <v>0</v>
      </c>
      <c r="E23" s="31" t="s">
        <v>0</v>
      </c>
      <c r="F23" s="37">
        <f>SUM(F6:F21)/5</f>
        <v>0</v>
      </c>
      <c r="G23" s="37">
        <f>SUM(G6:G21)/5</f>
        <v>0</v>
      </c>
    </row>
    <row r="24" s="2" customFormat="1" ht="12.75"/>
    <row r="25" s="2" customFormat="1" ht="15.75">
      <c r="E25" s="134"/>
    </row>
    <row r="26" ht="12.75">
      <c r="D26" s="113"/>
    </row>
    <row r="38" spans="1:4" ht="12.75">
      <c r="A38" s="2"/>
      <c r="B38" s="2"/>
      <c r="C38" s="2"/>
      <c r="D38" s="2"/>
    </row>
  </sheetData>
  <sheetProtection sheet="1" objects="1" scenarios="1"/>
  <mergeCells count="2">
    <mergeCell ref="A2:D2"/>
    <mergeCell ref="E2:F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7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8.7109375" style="0" bestFit="1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  <row r="50" spans="4:65" ht="12.75">
      <c r="D50"/>
      <c r="S50"/>
      <c r="V50"/>
      <c r="X50"/>
      <c r="Y50"/>
      <c r="AO50"/>
      <c r="AR50"/>
      <c r="AU50"/>
      <c r="BG50"/>
      <c r="BM50"/>
    </row>
    <row r="51" spans="4:65" ht="12.75">
      <c r="D51"/>
      <c r="S51"/>
      <c r="V51"/>
      <c r="X51"/>
      <c r="Y51"/>
      <c r="AO51"/>
      <c r="AR51"/>
      <c r="AU51"/>
      <c r="BG51"/>
      <c r="BM51"/>
    </row>
    <row r="52" spans="4:65" ht="12.75">
      <c r="D52"/>
      <c r="S52"/>
      <c r="V52"/>
      <c r="X52"/>
      <c r="Y52"/>
      <c r="AO52"/>
      <c r="AR52"/>
      <c r="AU52"/>
      <c r="BG52"/>
      <c r="BM52"/>
    </row>
    <row r="53" spans="4:65" ht="12.75">
      <c r="D53"/>
      <c r="S53"/>
      <c r="V53"/>
      <c r="X53"/>
      <c r="Y53"/>
      <c r="AO53"/>
      <c r="AR53"/>
      <c r="AU53"/>
      <c r="BG53"/>
      <c r="BM53"/>
    </row>
    <row r="54" spans="4:65" ht="12.75">
      <c r="D54"/>
      <c r="S54"/>
      <c r="V54"/>
      <c r="X54"/>
      <c r="Y54"/>
      <c r="AO54"/>
      <c r="AR54"/>
      <c r="AU54"/>
      <c r="BG54"/>
      <c r="BM54"/>
    </row>
    <row r="55" spans="4:65" ht="12.75">
      <c r="D55"/>
      <c r="S55"/>
      <c r="V55"/>
      <c r="X55"/>
      <c r="Y55"/>
      <c r="AO55"/>
      <c r="AR55"/>
      <c r="AU55"/>
      <c r="BG55"/>
      <c r="BM55"/>
    </row>
    <row r="56" spans="4:65" ht="12.75">
      <c r="D56"/>
      <c r="S56"/>
      <c r="V56"/>
      <c r="X56"/>
      <c r="Y56"/>
      <c r="AO56"/>
      <c r="AR56"/>
      <c r="AU56"/>
      <c r="BG56"/>
      <c r="BM56"/>
    </row>
    <row r="57" spans="4:65" ht="12.75">
      <c r="D57"/>
      <c r="S57"/>
      <c r="V57"/>
      <c r="X57"/>
      <c r="Y57"/>
      <c r="AO57"/>
      <c r="AR57"/>
      <c r="AU57"/>
      <c r="BG57"/>
      <c r="BM57"/>
    </row>
    <row r="58" spans="4:65" ht="12.75">
      <c r="D58"/>
      <c r="S58"/>
      <c r="V58"/>
      <c r="X58"/>
      <c r="Y58"/>
      <c r="AO58"/>
      <c r="AR58"/>
      <c r="AU58"/>
      <c r="BG58"/>
      <c r="BM58"/>
    </row>
    <row r="59" spans="4:65" ht="12.75">
      <c r="D59"/>
      <c r="S59"/>
      <c r="V59"/>
      <c r="X59"/>
      <c r="Y59"/>
      <c r="AO59"/>
      <c r="AR59"/>
      <c r="AU59"/>
      <c r="BG59"/>
      <c r="BM59"/>
    </row>
    <row r="60" spans="4:65" ht="12.75">
      <c r="D60"/>
      <c r="S60"/>
      <c r="V60"/>
      <c r="X60"/>
      <c r="Y60"/>
      <c r="AO60"/>
      <c r="AR60"/>
      <c r="AU60"/>
      <c r="BG60"/>
      <c r="BM60"/>
    </row>
    <row r="61" spans="4:65" ht="12.75">
      <c r="D61"/>
      <c r="S61"/>
      <c r="V61"/>
      <c r="X61"/>
      <c r="Y61"/>
      <c r="AO61"/>
      <c r="AR61"/>
      <c r="AU61"/>
      <c r="BG61"/>
      <c r="BM61"/>
    </row>
    <row r="62" spans="4:65" ht="12.75">
      <c r="D62"/>
      <c r="S62"/>
      <c r="V62"/>
      <c r="X62"/>
      <c r="Y62"/>
      <c r="AO62"/>
      <c r="AR62"/>
      <c r="AU62"/>
      <c r="BG62"/>
      <c r="BM62"/>
    </row>
    <row r="63" spans="4:65" ht="12.75">
      <c r="D63"/>
      <c r="S63"/>
      <c r="V63"/>
      <c r="X63"/>
      <c r="Y63"/>
      <c r="AO63"/>
      <c r="AR63"/>
      <c r="AU63"/>
      <c r="BG63"/>
      <c r="BM63"/>
    </row>
    <row r="64" spans="4:65" ht="12.75">
      <c r="D64"/>
      <c r="S64"/>
      <c r="V64"/>
      <c r="X64"/>
      <c r="Y64"/>
      <c r="AO64"/>
      <c r="AR64"/>
      <c r="AU64"/>
      <c r="BG64"/>
      <c r="BM64"/>
    </row>
    <row r="65" spans="4:65" ht="12.75">
      <c r="D65"/>
      <c r="S65"/>
      <c r="V65"/>
      <c r="X65"/>
      <c r="Y65"/>
      <c r="AO65"/>
      <c r="AR65"/>
      <c r="AU65"/>
      <c r="BG65"/>
      <c r="BM65"/>
    </row>
    <row r="66" spans="4:65" ht="12.75">
      <c r="D66"/>
      <c r="S66"/>
      <c r="V66"/>
      <c r="X66"/>
      <c r="Y66"/>
      <c r="AO66"/>
      <c r="AR66"/>
      <c r="AU66"/>
      <c r="BG66"/>
      <c r="BM66"/>
    </row>
    <row r="67" spans="4:65" ht="12.75">
      <c r="D67"/>
      <c r="S67"/>
      <c r="V67"/>
      <c r="X67"/>
      <c r="Y67"/>
      <c r="AO67"/>
      <c r="AR67"/>
      <c r="AU67"/>
      <c r="BG67"/>
      <c r="BM67"/>
    </row>
    <row r="68" spans="4:65" ht="12.75">
      <c r="D68"/>
      <c r="S68"/>
      <c r="V68"/>
      <c r="X68"/>
      <c r="Y68"/>
      <c r="AO68"/>
      <c r="AR68"/>
      <c r="AU68"/>
      <c r="BG68"/>
      <c r="BM68"/>
    </row>
    <row r="69" spans="4:65" ht="12.75">
      <c r="D69"/>
      <c r="S69"/>
      <c r="V69"/>
      <c r="X69"/>
      <c r="Y69"/>
      <c r="AO69"/>
      <c r="AR69"/>
      <c r="AU69"/>
      <c r="BG69"/>
      <c r="BM69"/>
    </row>
    <row r="70" spans="4:65" ht="12.75">
      <c r="D70"/>
      <c r="S70"/>
      <c r="V70"/>
      <c r="X70"/>
      <c r="Y70"/>
      <c r="AO70"/>
      <c r="AR70"/>
      <c r="AU70"/>
      <c r="BG70"/>
      <c r="BM70"/>
    </row>
    <row r="71" spans="4:65" ht="12.75">
      <c r="D71"/>
      <c r="S71"/>
      <c r="V71"/>
      <c r="X71"/>
      <c r="Y71"/>
      <c r="AO71"/>
      <c r="AR71"/>
      <c r="AU71"/>
      <c r="BG71"/>
      <c r="BM71"/>
    </row>
    <row r="72" spans="4:65" ht="12.75">
      <c r="D72"/>
      <c r="S72"/>
      <c r="V72"/>
      <c r="X72"/>
      <c r="Y72"/>
      <c r="AO72"/>
      <c r="AR72"/>
      <c r="AU72"/>
      <c r="BG72"/>
      <c r="BM72"/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 verticalCentered="1"/>
  <pageMargins left="0.5" right="0.5" top="0.5" bottom="0.25" header="0.511811023622047" footer="0.5"/>
  <pageSetup horizontalDpi="300" verticalDpi="300" orientation="portrait" scale="87" r:id="rId1"/>
  <headerFooter alignWithMargins="0">
    <oddFooter>&amp;L&amp;P of &amp;N&amp;C&amp;D,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72"/>
  <sheetViews>
    <sheetView workbookViewId="0" topLeftCell="A1">
      <pane ySplit="8" topLeftCell="BM9" activePane="bottomLeft" state="frozen"/>
      <selection pane="topLeft" activeCell="A1" sqref="A1"/>
      <selection pane="bottomLeft"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8.7109375" style="0" bestFit="1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  <row r="50" spans="4:65" ht="12.75">
      <c r="D50"/>
      <c r="S50"/>
      <c r="V50"/>
      <c r="X50"/>
      <c r="Y50"/>
      <c r="AO50"/>
      <c r="AR50"/>
      <c r="AU50"/>
      <c r="BG50"/>
      <c r="BM50"/>
    </row>
    <row r="51" spans="4:65" ht="12.75">
      <c r="D51"/>
      <c r="S51"/>
      <c r="V51"/>
      <c r="X51"/>
      <c r="Y51"/>
      <c r="AO51"/>
      <c r="AR51"/>
      <c r="AU51"/>
      <c r="BG51"/>
      <c r="BM51"/>
    </row>
    <row r="52" spans="4:65" ht="12.75">
      <c r="D52"/>
      <c r="S52"/>
      <c r="V52"/>
      <c r="X52"/>
      <c r="Y52"/>
      <c r="AO52"/>
      <c r="AR52"/>
      <c r="AU52"/>
      <c r="BG52"/>
      <c r="BM52"/>
    </row>
    <row r="53" spans="4:65" ht="12.75">
      <c r="D53"/>
      <c r="S53"/>
      <c r="V53"/>
      <c r="X53"/>
      <c r="Y53"/>
      <c r="AO53"/>
      <c r="AR53"/>
      <c r="AU53"/>
      <c r="BG53"/>
      <c r="BM53"/>
    </row>
    <row r="54" spans="4:65" ht="12.75">
      <c r="D54"/>
      <c r="S54"/>
      <c r="V54"/>
      <c r="X54"/>
      <c r="Y54"/>
      <c r="AO54"/>
      <c r="AR54"/>
      <c r="AU54"/>
      <c r="BG54"/>
      <c r="BM54"/>
    </row>
    <row r="55" spans="4:65" ht="12.75">
      <c r="D55"/>
      <c r="S55"/>
      <c r="V55"/>
      <c r="X55"/>
      <c r="Y55"/>
      <c r="AO55"/>
      <c r="AR55"/>
      <c r="AU55"/>
      <c r="BG55"/>
      <c r="BM55"/>
    </row>
    <row r="56" spans="4:65" ht="12.75">
      <c r="D56"/>
      <c r="S56"/>
      <c r="V56"/>
      <c r="X56"/>
      <c r="Y56"/>
      <c r="AO56"/>
      <c r="AR56"/>
      <c r="AU56"/>
      <c r="BG56"/>
      <c r="BM56"/>
    </row>
    <row r="57" spans="4:65" ht="12.75">
      <c r="D57"/>
      <c r="S57"/>
      <c r="V57"/>
      <c r="X57"/>
      <c r="Y57"/>
      <c r="AO57"/>
      <c r="AR57"/>
      <c r="AU57"/>
      <c r="BG57"/>
      <c r="BM57"/>
    </row>
    <row r="58" spans="4:65" ht="12.75">
      <c r="D58"/>
      <c r="S58"/>
      <c r="V58"/>
      <c r="X58"/>
      <c r="Y58"/>
      <c r="AO58"/>
      <c r="AR58"/>
      <c r="AU58"/>
      <c r="BG58"/>
      <c r="BM58"/>
    </row>
    <row r="59" spans="4:65" ht="12.75">
      <c r="D59"/>
      <c r="S59"/>
      <c r="V59"/>
      <c r="X59"/>
      <c r="Y59"/>
      <c r="AO59"/>
      <c r="AR59"/>
      <c r="AU59"/>
      <c r="BG59"/>
      <c r="BM59"/>
    </row>
    <row r="60" spans="4:65" ht="12.75">
      <c r="D60"/>
      <c r="S60"/>
      <c r="V60"/>
      <c r="X60"/>
      <c r="Y60"/>
      <c r="AO60"/>
      <c r="AR60"/>
      <c r="AU60"/>
      <c r="BG60"/>
      <c r="BM60"/>
    </row>
    <row r="61" spans="4:65" ht="12.75">
      <c r="D61"/>
      <c r="S61"/>
      <c r="V61"/>
      <c r="X61"/>
      <c r="Y61"/>
      <c r="AO61"/>
      <c r="AR61"/>
      <c r="AU61"/>
      <c r="BG61"/>
      <c r="BM61"/>
    </row>
    <row r="62" spans="4:65" ht="12.75">
      <c r="D62"/>
      <c r="S62"/>
      <c r="V62"/>
      <c r="X62"/>
      <c r="Y62"/>
      <c r="AO62"/>
      <c r="AR62"/>
      <c r="AU62"/>
      <c r="BG62"/>
      <c r="BM62"/>
    </row>
    <row r="63" spans="4:65" ht="12.75">
      <c r="D63"/>
      <c r="S63"/>
      <c r="V63"/>
      <c r="X63"/>
      <c r="Y63"/>
      <c r="AO63"/>
      <c r="AR63"/>
      <c r="AU63"/>
      <c r="BG63"/>
      <c r="BM63"/>
    </row>
    <row r="64" spans="4:65" ht="12.75">
      <c r="D64"/>
      <c r="S64"/>
      <c r="V64"/>
      <c r="X64"/>
      <c r="Y64"/>
      <c r="AO64"/>
      <c r="AR64"/>
      <c r="AU64"/>
      <c r="BG64"/>
      <c r="BM64"/>
    </row>
    <row r="65" spans="4:65" ht="12.75">
      <c r="D65"/>
      <c r="S65"/>
      <c r="V65"/>
      <c r="X65"/>
      <c r="Y65"/>
      <c r="AO65"/>
      <c r="AR65"/>
      <c r="AU65"/>
      <c r="BG65"/>
      <c r="BM65"/>
    </row>
    <row r="66" spans="4:65" ht="12.75">
      <c r="D66"/>
      <c r="S66"/>
      <c r="V66"/>
      <c r="X66"/>
      <c r="Y66"/>
      <c r="AO66"/>
      <c r="AR66"/>
      <c r="AU66"/>
      <c r="BG66"/>
      <c r="BM66"/>
    </row>
    <row r="67" spans="4:65" ht="12.75">
      <c r="D67"/>
      <c r="S67"/>
      <c r="V67"/>
      <c r="X67"/>
      <c r="Y67"/>
      <c r="AO67"/>
      <c r="AR67"/>
      <c r="AU67"/>
      <c r="BG67"/>
      <c r="BM67"/>
    </row>
    <row r="68" spans="4:65" ht="12.75">
      <c r="D68"/>
      <c r="S68"/>
      <c r="V68"/>
      <c r="X68"/>
      <c r="Y68"/>
      <c r="AO68"/>
      <c r="AR68"/>
      <c r="AU68"/>
      <c r="BG68"/>
      <c r="BM68"/>
    </row>
    <row r="69" spans="4:65" ht="12.75">
      <c r="D69"/>
      <c r="S69"/>
      <c r="V69"/>
      <c r="X69"/>
      <c r="Y69"/>
      <c r="AO69"/>
      <c r="AR69"/>
      <c r="AU69"/>
      <c r="BG69"/>
      <c r="BM69"/>
    </row>
    <row r="70" spans="4:65" ht="12.75">
      <c r="D70"/>
      <c r="S70"/>
      <c r="V70"/>
      <c r="X70"/>
      <c r="Y70"/>
      <c r="AO70"/>
      <c r="AR70"/>
      <c r="AU70"/>
      <c r="BG70"/>
      <c r="BM70"/>
    </row>
    <row r="71" spans="4:65" ht="12.75">
      <c r="D71"/>
      <c r="S71"/>
      <c r="V71"/>
      <c r="X71"/>
      <c r="Y71"/>
      <c r="AO71"/>
      <c r="AR71"/>
      <c r="AU71"/>
      <c r="BG71"/>
      <c r="BM71"/>
    </row>
    <row r="72" spans="4:65" ht="12.75">
      <c r="D72"/>
      <c r="S72"/>
      <c r="V72"/>
      <c r="X72"/>
      <c r="Y72"/>
      <c r="AO72"/>
      <c r="AR72"/>
      <c r="AU72"/>
      <c r="BG72"/>
      <c r="BM72"/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 verticalCentered="1"/>
  <pageMargins left="0.5" right="0.5" top="0.5" bottom="0.25" header="0.5" footer="0.5"/>
  <pageSetup horizontalDpi="300" verticalDpi="300" orientation="portrait" scale="87" r:id="rId1"/>
  <headerFooter alignWithMargins="0">
    <oddFooter>&amp;L&amp;P of &amp;N&amp;C&amp;D, &amp;T&amp;R&amp;F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Q72"/>
  <sheetViews>
    <sheetView workbookViewId="0" topLeftCell="A1">
      <pane ySplit="8" topLeftCell="BM27" activePane="bottomLeft" state="frozen"/>
      <selection pane="topLeft" activeCell="A1" sqref="A1"/>
      <selection pane="bottomLeft"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8.7109375" style="0" bestFit="1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  <row r="50" spans="4:65" ht="12.75">
      <c r="D50"/>
      <c r="S50"/>
      <c r="V50"/>
      <c r="X50"/>
      <c r="Y50"/>
      <c r="AO50"/>
      <c r="AR50"/>
      <c r="AU50"/>
      <c r="BG50"/>
      <c r="BM50"/>
    </row>
    <row r="51" spans="4:65" ht="12.75">
      <c r="D51"/>
      <c r="S51"/>
      <c r="V51"/>
      <c r="X51"/>
      <c r="Y51"/>
      <c r="AO51"/>
      <c r="AR51"/>
      <c r="AU51"/>
      <c r="BG51"/>
      <c r="BM51"/>
    </row>
    <row r="52" spans="4:65" ht="12.75">
      <c r="D52"/>
      <c r="S52"/>
      <c r="V52"/>
      <c r="X52"/>
      <c r="Y52"/>
      <c r="AO52"/>
      <c r="AR52"/>
      <c r="AU52"/>
      <c r="BG52"/>
      <c r="BM52"/>
    </row>
    <row r="53" spans="4:65" ht="12.75">
      <c r="D53"/>
      <c r="S53"/>
      <c r="V53"/>
      <c r="X53"/>
      <c r="Y53"/>
      <c r="AO53"/>
      <c r="AR53"/>
      <c r="AU53"/>
      <c r="BG53"/>
      <c r="BM53"/>
    </row>
    <row r="54" spans="4:65" ht="12.75">
      <c r="D54"/>
      <c r="S54"/>
      <c r="V54"/>
      <c r="X54"/>
      <c r="Y54"/>
      <c r="AO54"/>
      <c r="AR54"/>
      <c r="AU54"/>
      <c r="BG54"/>
      <c r="BM54"/>
    </row>
    <row r="55" spans="4:65" ht="12.75">
      <c r="D55"/>
      <c r="S55"/>
      <c r="V55"/>
      <c r="X55"/>
      <c r="Y55"/>
      <c r="AO55"/>
      <c r="AR55"/>
      <c r="AU55"/>
      <c r="BG55"/>
      <c r="BM55"/>
    </row>
    <row r="56" spans="4:65" ht="12.75">
      <c r="D56"/>
      <c r="S56"/>
      <c r="V56"/>
      <c r="X56"/>
      <c r="Y56"/>
      <c r="AO56"/>
      <c r="AR56"/>
      <c r="AU56"/>
      <c r="BG56"/>
      <c r="BM56"/>
    </row>
    <row r="57" spans="4:65" ht="12.75">
      <c r="D57"/>
      <c r="S57"/>
      <c r="V57"/>
      <c r="X57"/>
      <c r="Y57"/>
      <c r="AO57"/>
      <c r="AR57"/>
      <c r="AU57"/>
      <c r="BG57"/>
      <c r="BM57"/>
    </row>
    <row r="58" spans="4:65" ht="12.75">
      <c r="D58"/>
      <c r="S58"/>
      <c r="V58"/>
      <c r="X58"/>
      <c r="Y58"/>
      <c r="AO58"/>
      <c r="AR58"/>
      <c r="AU58"/>
      <c r="BG58"/>
      <c r="BM58"/>
    </row>
    <row r="59" spans="4:65" ht="12.75">
      <c r="D59"/>
      <c r="S59"/>
      <c r="V59"/>
      <c r="X59"/>
      <c r="Y59"/>
      <c r="AO59"/>
      <c r="AR59"/>
      <c r="AU59"/>
      <c r="BG59"/>
      <c r="BM59"/>
    </row>
    <row r="60" spans="4:65" ht="12.75">
      <c r="D60"/>
      <c r="S60"/>
      <c r="V60"/>
      <c r="X60"/>
      <c r="Y60"/>
      <c r="AO60"/>
      <c r="AR60"/>
      <c r="AU60"/>
      <c r="BG60"/>
      <c r="BM60"/>
    </row>
    <row r="61" spans="4:65" ht="12.75">
      <c r="D61"/>
      <c r="S61"/>
      <c r="V61"/>
      <c r="X61"/>
      <c r="Y61"/>
      <c r="AO61"/>
      <c r="AR61"/>
      <c r="AU61"/>
      <c r="BG61"/>
      <c r="BM61"/>
    </row>
    <row r="62" spans="4:65" ht="12.75">
      <c r="D62"/>
      <c r="S62"/>
      <c r="V62"/>
      <c r="X62"/>
      <c r="Y62"/>
      <c r="AO62"/>
      <c r="AR62"/>
      <c r="AU62"/>
      <c r="BG62"/>
      <c r="BM62"/>
    </row>
    <row r="63" spans="4:65" ht="12.75">
      <c r="D63"/>
      <c r="S63"/>
      <c r="V63"/>
      <c r="X63"/>
      <c r="Y63"/>
      <c r="AO63"/>
      <c r="AR63"/>
      <c r="AU63"/>
      <c r="BG63"/>
      <c r="BM63"/>
    </row>
    <row r="64" spans="4:65" ht="12.75">
      <c r="D64"/>
      <c r="S64"/>
      <c r="V64"/>
      <c r="X64"/>
      <c r="Y64"/>
      <c r="AO64"/>
      <c r="AR64"/>
      <c r="AU64"/>
      <c r="BG64"/>
      <c r="BM64"/>
    </row>
    <row r="65" spans="4:65" ht="12.75">
      <c r="D65"/>
      <c r="S65"/>
      <c r="V65"/>
      <c r="X65"/>
      <c r="Y65"/>
      <c r="AO65"/>
      <c r="AR65"/>
      <c r="AU65"/>
      <c r="BG65"/>
      <c r="BM65"/>
    </row>
    <row r="66" spans="4:65" ht="12.75">
      <c r="D66"/>
      <c r="S66"/>
      <c r="V66"/>
      <c r="X66"/>
      <c r="Y66"/>
      <c r="AO66"/>
      <c r="AR66"/>
      <c r="AU66"/>
      <c r="BG66"/>
      <c r="BM66"/>
    </row>
    <row r="67" spans="4:65" ht="12.75">
      <c r="D67"/>
      <c r="S67"/>
      <c r="V67"/>
      <c r="X67"/>
      <c r="Y67"/>
      <c r="AO67"/>
      <c r="AR67"/>
      <c r="AU67"/>
      <c r="BG67"/>
      <c r="BM67"/>
    </row>
    <row r="68" spans="4:65" ht="12.75">
      <c r="D68"/>
      <c r="S68"/>
      <c r="V68"/>
      <c r="X68"/>
      <c r="Y68"/>
      <c r="AO68"/>
      <c r="AR68"/>
      <c r="AU68"/>
      <c r="BG68"/>
      <c r="BM68"/>
    </row>
    <row r="69" spans="4:65" ht="12.75">
      <c r="D69"/>
      <c r="S69"/>
      <c r="V69"/>
      <c r="X69"/>
      <c r="Y69"/>
      <c r="AO69"/>
      <c r="AR69"/>
      <c r="AU69"/>
      <c r="BG69"/>
      <c r="BM69"/>
    </row>
    <row r="70" spans="4:65" ht="12.75">
      <c r="D70"/>
      <c r="S70"/>
      <c r="V70"/>
      <c r="X70"/>
      <c r="Y70"/>
      <c r="AO70"/>
      <c r="AR70"/>
      <c r="AU70"/>
      <c r="BG70"/>
      <c r="BM70"/>
    </row>
    <row r="71" spans="4:65" ht="12.75">
      <c r="D71"/>
      <c r="S71"/>
      <c r="V71"/>
      <c r="X71"/>
      <c r="Y71"/>
      <c r="AO71"/>
      <c r="AR71"/>
      <c r="AU71"/>
      <c r="BG71"/>
      <c r="BM71"/>
    </row>
    <row r="72" spans="4:65" ht="12.75">
      <c r="D72"/>
      <c r="S72"/>
      <c r="V72"/>
      <c r="X72"/>
      <c r="Y72"/>
      <c r="AO72"/>
      <c r="AR72"/>
      <c r="AU72"/>
      <c r="BG72"/>
      <c r="BM72"/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 verticalCentered="1"/>
  <pageMargins left="0.5" right="0.5" top="0.5" bottom="0.25" header="0.5" footer="0.5"/>
  <pageSetup horizontalDpi="300" verticalDpi="300" orientation="portrait" scale="87" r:id="rId1"/>
  <headerFooter alignWithMargins="0">
    <oddFooter>&amp;L&amp;P of &amp;N&amp;C&amp;D, &amp;T&amp;R&amp;F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Q72"/>
  <sheetViews>
    <sheetView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8.7109375" style="0" bestFit="1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  <row r="50" spans="4:65" ht="12.75">
      <c r="D50"/>
      <c r="S50"/>
      <c r="V50"/>
      <c r="X50"/>
      <c r="Y50"/>
      <c r="AO50"/>
      <c r="AR50"/>
      <c r="AU50"/>
      <c r="BG50"/>
      <c r="BM50"/>
    </row>
    <row r="51" spans="4:65" ht="12.75">
      <c r="D51"/>
      <c r="S51"/>
      <c r="V51"/>
      <c r="X51"/>
      <c r="Y51"/>
      <c r="AO51"/>
      <c r="AR51"/>
      <c r="AU51"/>
      <c r="BG51"/>
      <c r="BM51"/>
    </row>
    <row r="52" spans="4:65" ht="12.75">
      <c r="D52"/>
      <c r="S52"/>
      <c r="V52"/>
      <c r="X52"/>
      <c r="Y52"/>
      <c r="AO52"/>
      <c r="AR52"/>
      <c r="AU52"/>
      <c r="BG52"/>
      <c r="BM52"/>
    </row>
    <row r="53" spans="4:65" ht="12.75">
      <c r="D53"/>
      <c r="S53"/>
      <c r="V53"/>
      <c r="X53"/>
      <c r="Y53"/>
      <c r="AO53"/>
      <c r="AR53"/>
      <c r="AU53"/>
      <c r="BG53"/>
      <c r="BM53"/>
    </row>
    <row r="54" spans="4:65" ht="12.75">
      <c r="D54"/>
      <c r="S54"/>
      <c r="V54"/>
      <c r="X54"/>
      <c r="Y54"/>
      <c r="AO54"/>
      <c r="AR54"/>
      <c r="AU54"/>
      <c r="BG54"/>
      <c r="BM54"/>
    </row>
    <row r="55" spans="4:65" ht="12.75">
      <c r="D55"/>
      <c r="S55"/>
      <c r="V55"/>
      <c r="X55"/>
      <c r="Y55"/>
      <c r="AO55"/>
      <c r="AR55"/>
      <c r="AU55"/>
      <c r="BG55"/>
      <c r="BM55"/>
    </row>
    <row r="56" spans="4:65" ht="12.75">
      <c r="D56"/>
      <c r="S56"/>
      <c r="V56"/>
      <c r="X56"/>
      <c r="Y56"/>
      <c r="AO56"/>
      <c r="AR56"/>
      <c r="AU56"/>
      <c r="BG56"/>
      <c r="BM56"/>
    </row>
    <row r="57" spans="4:65" ht="12.75">
      <c r="D57"/>
      <c r="S57"/>
      <c r="V57"/>
      <c r="X57"/>
      <c r="Y57"/>
      <c r="AO57"/>
      <c r="AR57"/>
      <c r="AU57"/>
      <c r="BG57"/>
      <c r="BM57"/>
    </row>
    <row r="58" spans="4:65" ht="12.75">
      <c r="D58"/>
      <c r="S58"/>
      <c r="V58"/>
      <c r="X58"/>
      <c r="Y58"/>
      <c r="AO58"/>
      <c r="AR58"/>
      <c r="AU58"/>
      <c r="BG58"/>
      <c r="BM58"/>
    </row>
    <row r="59" spans="4:65" ht="12.75">
      <c r="D59"/>
      <c r="S59"/>
      <c r="V59"/>
      <c r="X59"/>
      <c r="Y59"/>
      <c r="AO59"/>
      <c r="AR59"/>
      <c r="AU59"/>
      <c r="BG59"/>
      <c r="BM59"/>
    </row>
    <row r="60" spans="4:65" ht="12.75">
      <c r="D60"/>
      <c r="S60"/>
      <c r="V60"/>
      <c r="X60"/>
      <c r="Y60"/>
      <c r="AO60"/>
      <c r="AR60"/>
      <c r="AU60"/>
      <c r="BG60"/>
      <c r="BM60"/>
    </row>
    <row r="61" spans="4:65" ht="12.75">
      <c r="D61"/>
      <c r="S61"/>
      <c r="V61"/>
      <c r="X61"/>
      <c r="Y61"/>
      <c r="AO61"/>
      <c r="AR61"/>
      <c r="AU61"/>
      <c r="BG61"/>
      <c r="BM61"/>
    </row>
    <row r="62" spans="4:65" ht="12.75">
      <c r="D62"/>
      <c r="S62"/>
      <c r="V62"/>
      <c r="X62"/>
      <c r="Y62"/>
      <c r="AO62"/>
      <c r="AR62"/>
      <c r="AU62"/>
      <c r="BG62"/>
      <c r="BM62"/>
    </row>
    <row r="63" spans="4:65" ht="12.75">
      <c r="D63"/>
      <c r="S63"/>
      <c r="V63"/>
      <c r="X63"/>
      <c r="Y63"/>
      <c r="AO63"/>
      <c r="AR63"/>
      <c r="AU63"/>
      <c r="BG63"/>
      <c r="BM63"/>
    </row>
    <row r="64" spans="4:65" ht="12.75">
      <c r="D64"/>
      <c r="S64"/>
      <c r="V64"/>
      <c r="X64"/>
      <c r="Y64"/>
      <c r="AO64"/>
      <c r="AR64"/>
      <c r="AU64"/>
      <c r="BG64"/>
      <c r="BM64"/>
    </row>
    <row r="65" spans="4:65" ht="12.75">
      <c r="D65"/>
      <c r="S65"/>
      <c r="V65"/>
      <c r="X65"/>
      <c r="Y65"/>
      <c r="AO65"/>
      <c r="AR65"/>
      <c r="AU65"/>
      <c r="BG65"/>
      <c r="BM65"/>
    </row>
    <row r="66" spans="4:65" ht="12.75">
      <c r="D66"/>
      <c r="S66"/>
      <c r="V66"/>
      <c r="X66"/>
      <c r="Y66"/>
      <c r="AO66"/>
      <c r="AR66"/>
      <c r="AU66"/>
      <c r="BG66"/>
      <c r="BM66"/>
    </row>
    <row r="67" spans="4:65" ht="12.75">
      <c r="D67"/>
      <c r="S67"/>
      <c r="V67"/>
      <c r="X67"/>
      <c r="Y67"/>
      <c r="AO67"/>
      <c r="AR67"/>
      <c r="AU67"/>
      <c r="BG67"/>
      <c r="BM67"/>
    </row>
    <row r="68" spans="4:65" ht="12.75">
      <c r="D68"/>
      <c r="S68"/>
      <c r="V68"/>
      <c r="X68"/>
      <c r="Y68"/>
      <c r="AO68"/>
      <c r="AR68"/>
      <c r="AU68"/>
      <c r="BG68"/>
      <c r="BM68"/>
    </row>
    <row r="69" spans="4:65" ht="12.75">
      <c r="D69"/>
      <c r="S69"/>
      <c r="V69"/>
      <c r="X69"/>
      <c r="Y69"/>
      <c r="AO69"/>
      <c r="AR69"/>
      <c r="AU69"/>
      <c r="BG69"/>
      <c r="BM69"/>
    </row>
    <row r="70" spans="4:65" ht="12.75">
      <c r="D70"/>
      <c r="S70"/>
      <c r="V70"/>
      <c r="X70"/>
      <c r="Y70"/>
      <c r="AO70"/>
      <c r="AR70"/>
      <c r="AU70"/>
      <c r="BG70"/>
      <c r="BM70"/>
    </row>
    <row r="71" spans="4:65" ht="12.75">
      <c r="D71"/>
      <c r="S71"/>
      <c r="V71"/>
      <c r="X71"/>
      <c r="Y71"/>
      <c r="AO71"/>
      <c r="AR71"/>
      <c r="AU71"/>
      <c r="BG71"/>
      <c r="BM71"/>
    </row>
    <row r="72" spans="4:65" ht="12.75">
      <c r="D72"/>
      <c r="S72"/>
      <c r="V72"/>
      <c r="X72"/>
      <c r="Y72"/>
      <c r="AO72"/>
      <c r="AR72"/>
      <c r="AU72"/>
      <c r="BG72"/>
      <c r="BM72"/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 verticalCentered="1"/>
  <pageMargins left="0.5" right="0.5" top="0.5" bottom="0.25" header="0.5" footer="0.5"/>
  <pageSetup horizontalDpi="300" verticalDpi="300" orientation="portrait" scale="87" r:id="rId1"/>
  <headerFooter alignWithMargins="0">
    <oddFooter>&amp;L&amp;D&amp;R&amp;T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Q72"/>
  <sheetViews>
    <sheetView workbookViewId="0" topLeftCell="A1">
      <selection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8.7109375" style="0" bestFit="1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  <row r="50" spans="4:65" ht="12.75">
      <c r="D50"/>
      <c r="S50"/>
      <c r="V50"/>
      <c r="X50"/>
      <c r="Y50"/>
      <c r="AO50"/>
      <c r="AR50"/>
      <c r="AU50"/>
      <c r="BG50"/>
      <c r="BM50"/>
    </row>
    <row r="51" spans="4:65" ht="12.75">
      <c r="D51"/>
      <c r="S51"/>
      <c r="V51"/>
      <c r="X51"/>
      <c r="Y51"/>
      <c r="AO51"/>
      <c r="AR51"/>
      <c r="AU51"/>
      <c r="BG51"/>
      <c r="BM51"/>
    </row>
    <row r="52" spans="4:65" ht="12.75">
      <c r="D52"/>
      <c r="S52"/>
      <c r="V52"/>
      <c r="X52"/>
      <c r="Y52"/>
      <c r="AO52"/>
      <c r="AR52"/>
      <c r="AU52"/>
      <c r="BG52"/>
      <c r="BM52"/>
    </row>
    <row r="53" spans="4:65" ht="12.75">
      <c r="D53"/>
      <c r="S53"/>
      <c r="V53"/>
      <c r="X53"/>
      <c r="Y53"/>
      <c r="AO53"/>
      <c r="AR53"/>
      <c r="AU53"/>
      <c r="BG53"/>
      <c r="BM53"/>
    </row>
    <row r="54" spans="4:65" ht="12.75">
      <c r="D54"/>
      <c r="S54"/>
      <c r="V54"/>
      <c r="X54"/>
      <c r="Y54"/>
      <c r="AO54"/>
      <c r="AR54"/>
      <c r="AU54"/>
      <c r="BG54"/>
      <c r="BM54"/>
    </row>
    <row r="55" spans="4:65" ht="12.75">
      <c r="D55"/>
      <c r="S55"/>
      <c r="V55"/>
      <c r="X55"/>
      <c r="Y55"/>
      <c r="AO55"/>
      <c r="AR55"/>
      <c r="AU55"/>
      <c r="BG55"/>
      <c r="BM55"/>
    </row>
    <row r="56" spans="4:65" ht="12.75">
      <c r="D56"/>
      <c r="S56"/>
      <c r="V56"/>
      <c r="X56"/>
      <c r="Y56"/>
      <c r="AO56"/>
      <c r="AR56"/>
      <c r="AU56"/>
      <c r="BG56"/>
      <c r="BM56"/>
    </row>
    <row r="57" spans="4:65" ht="12.75">
      <c r="D57"/>
      <c r="S57"/>
      <c r="V57"/>
      <c r="X57"/>
      <c r="Y57"/>
      <c r="AO57"/>
      <c r="AR57"/>
      <c r="AU57"/>
      <c r="BG57"/>
      <c r="BM57"/>
    </row>
    <row r="58" spans="4:65" ht="12.75">
      <c r="D58"/>
      <c r="S58"/>
      <c r="V58"/>
      <c r="X58"/>
      <c r="Y58"/>
      <c r="AO58"/>
      <c r="AR58"/>
      <c r="AU58"/>
      <c r="BG58"/>
      <c r="BM58"/>
    </row>
    <row r="59" spans="4:65" ht="12.75">
      <c r="D59"/>
      <c r="S59"/>
      <c r="V59"/>
      <c r="X59"/>
      <c r="Y59"/>
      <c r="AO59"/>
      <c r="AR59"/>
      <c r="AU59"/>
      <c r="BG59"/>
      <c r="BM59"/>
    </row>
    <row r="60" spans="4:65" ht="12.75">
      <c r="D60"/>
      <c r="S60"/>
      <c r="V60"/>
      <c r="X60"/>
      <c r="Y60"/>
      <c r="AO60"/>
      <c r="AR60"/>
      <c r="AU60"/>
      <c r="BG60"/>
      <c r="BM60"/>
    </row>
    <row r="61" spans="4:65" ht="12.75">
      <c r="D61"/>
      <c r="S61"/>
      <c r="V61"/>
      <c r="X61"/>
      <c r="Y61"/>
      <c r="AO61"/>
      <c r="AR61"/>
      <c r="AU61"/>
      <c r="BG61"/>
      <c r="BM61"/>
    </row>
    <row r="62" spans="4:65" ht="12.75">
      <c r="D62"/>
      <c r="S62"/>
      <c r="V62"/>
      <c r="X62"/>
      <c r="Y62"/>
      <c r="AO62"/>
      <c r="AR62"/>
      <c r="AU62"/>
      <c r="BG62"/>
      <c r="BM62"/>
    </row>
    <row r="63" spans="4:65" ht="12.75">
      <c r="D63"/>
      <c r="S63"/>
      <c r="V63"/>
      <c r="X63"/>
      <c r="Y63"/>
      <c r="AO63"/>
      <c r="AR63"/>
      <c r="AU63"/>
      <c r="BG63"/>
      <c r="BM63"/>
    </row>
    <row r="64" spans="4:65" ht="12.75">
      <c r="D64"/>
      <c r="S64"/>
      <c r="V64"/>
      <c r="X64"/>
      <c r="Y64"/>
      <c r="AO64"/>
      <c r="AR64"/>
      <c r="AU64"/>
      <c r="BG64"/>
      <c r="BM64"/>
    </row>
    <row r="65" spans="4:65" ht="12.75">
      <c r="D65"/>
      <c r="S65"/>
      <c r="V65"/>
      <c r="X65"/>
      <c r="Y65"/>
      <c r="AO65"/>
      <c r="AR65"/>
      <c r="AU65"/>
      <c r="BG65"/>
      <c r="BM65"/>
    </row>
    <row r="66" spans="4:65" ht="12.75">
      <c r="D66"/>
      <c r="S66"/>
      <c r="V66"/>
      <c r="X66"/>
      <c r="Y66"/>
      <c r="AO66"/>
      <c r="AR66"/>
      <c r="AU66"/>
      <c r="BG66"/>
      <c r="BM66"/>
    </row>
    <row r="67" spans="4:65" ht="12.75">
      <c r="D67"/>
      <c r="S67"/>
      <c r="V67"/>
      <c r="X67"/>
      <c r="Y67"/>
      <c r="AO67"/>
      <c r="AR67"/>
      <c r="AU67"/>
      <c r="BG67"/>
      <c r="BM67"/>
    </row>
    <row r="68" spans="4:65" ht="12.75">
      <c r="D68"/>
      <c r="S68"/>
      <c r="V68"/>
      <c r="X68"/>
      <c r="Y68"/>
      <c r="AO68"/>
      <c r="AR68"/>
      <c r="AU68"/>
      <c r="BG68"/>
      <c r="BM68"/>
    </row>
    <row r="69" spans="4:65" ht="12.75">
      <c r="D69"/>
      <c r="S69"/>
      <c r="V69"/>
      <c r="X69"/>
      <c r="Y69"/>
      <c r="AO69"/>
      <c r="AR69"/>
      <c r="AU69"/>
      <c r="BG69"/>
      <c r="BM69"/>
    </row>
    <row r="70" spans="4:65" ht="12.75">
      <c r="D70"/>
      <c r="S70"/>
      <c r="V70"/>
      <c r="X70"/>
      <c r="Y70"/>
      <c r="AO70"/>
      <c r="AR70"/>
      <c r="AU70"/>
      <c r="BG70"/>
      <c r="BM70"/>
    </row>
    <row r="71" spans="4:65" ht="12.75">
      <c r="D71"/>
      <c r="S71"/>
      <c r="V71"/>
      <c r="X71"/>
      <c r="Y71"/>
      <c r="AO71"/>
      <c r="AR71"/>
      <c r="AU71"/>
      <c r="BG71"/>
      <c r="BM71"/>
    </row>
    <row r="72" spans="4:65" ht="12.75">
      <c r="D72"/>
      <c r="S72"/>
      <c r="V72"/>
      <c r="X72"/>
      <c r="Y72"/>
      <c r="AO72"/>
      <c r="AR72"/>
      <c r="AU72"/>
      <c r="BG72"/>
      <c r="BM72"/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/>
  <pageMargins left="0.5" right="0.5" top="1" bottom="1" header="0.5" footer="0.5"/>
  <pageSetup horizontalDpi="600" verticalDpi="600" orientation="portrait" scale="86" r:id="rId1"/>
  <headerFooter alignWithMargins="0">
    <oddFooter>&amp;L&amp;P of &amp;N&amp;C&amp;D, &amp;T&amp;R&amp;F</oddFooter>
  </headerFooter>
  <colBreaks count="1" manualBreakCount="1">
    <brk id="2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Q72"/>
  <sheetViews>
    <sheetView workbookViewId="0" topLeftCell="A1">
      <selection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8.7109375" style="0" bestFit="1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  <row r="50" spans="4:65" ht="12.75">
      <c r="D50"/>
      <c r="S50"/>
      <c r="V50"/>
      <c r="X50"/>
      <c r="Y50"/>
      <c r="AO50"/>
      <c r="AR50"/>
      <c r="AU50"/>
      <c r="BG50"/>
      <c r="BM50"/>
    </row>
    <row r="51" spans="4:65" ht="12.75">
      <c r="D51"/>
      <c r="S51"/>
      <c r="V51"/>
      <c r="X51"/>
      <c r="Y51"/>
      <c r="AO51"/>
      <c r="AR51"/>
      <c r="AU51"/>
      <c r="BG51"/>
      <c r="BM51"/>
    </row>
    <row r="52" spans="4:65" ht="12.75">
      <c r="D52"/>
      <c r="S52"/>
      <c r="V52"/>
      <c r="X52"/>
      <c r="Y52"/>
      <c r="AO52"/>
      <c r="AR52"/>
      <c r="AU52"/>
      <c r="BG52"/>
      <c r="BM52"/>
    </row>
    <row r="53" spans="4:65" ht="12.75">
      <c r="D53"/>
      <c r="S53"/>
      <c r="V53"/>
      <c r="X53"/>
      <c r="Y53"/>
      <c r="AO53"/>
      <c r="AR53"/>
      <c r="AU53"/>
      <c r="BG53"/>
      <c r="BM53"/>
    </row>
    <row r="54" spans="4:65" ht="12.75">
      <c r="D54"/>
      <c r="S54"/>
      <c r="V54"/>
      <c r="X54"/>
      <c r="Y54"/>
      <c r="AO54"/>
      <c r="AR54"/>
      <c r="AU54"/>
      <c r="BG54"/>
      <c r="BM54"/>
    </row>
    <row r="55" spans="4:65" ht="12.75">
      <c r="D55"/>
      <c r="S55"/>
      <c r="V55"/>
      <c r="X55"/>
      <c r="Y55"/>
      <c r="AO55"/>
      <c r="AR55"/>
      <c r="AU55"/>
      <c r="BG55"/>
      <c r="BM55"/>
    </row>
    <row r="56" spans="4:65" ht="12.75">
      <c r="D56"/>
      <c r="S56"/>
      <c r="V56"/>
      <c r="X56"/>
      <c r="Y56"/>
      <c r="AO56"/>
      <c r="AR56"/>
      <c r="AU56"/>
      <c r="BG56"/>
      <c r="BM56"/>
    </row>
    <row r="57" spans="4:65" ht="12.75">
      <c r="D57"/>
      <c r="S57"/>
      <c r="V57"/>
      <c r="X57"/>
      <c r="Y57"/>
      <c r="AO57"/>
      <c r="AR57"/>
      <c r="AU57"/>
      <c r="BG57"/>
      <c r="BM57"/>
    </row>
    <row r="58" spans="4:65" ht="12.75">
      <c r="D58"/>
      <c r="S58"/>
      <c r="V58"/>
      <c r="X58"/>
      <c r="Y58"/>
      <c r="AO58"/>
      <c r="AR58"/>
      <c r="AU58"/>
      <c r="BG58"/>
      <c r="BM58"/>
    </row>
    <row r="59" spans="4:65" ht="12.75">
      <c r="D59"/>
      <c r="S59"/>
      <c r="V59"/>
      <c r="X59"/>
      <c r="Y59"/>
      <c r="AO59"/>
      <c r="AR59"/>
      <c r="AU59"/>
      <c r="BG59"/>
      <c r="BM59"/>
    </row>
    <row r="60" spans="4:65" ht="12.75">
      <c r="D60"/>
      <c r="S60"/>
      <c r="V60"/>
      <c r="X60"/>
      <c r="Y60"/>
      <c r="AO60"/>
      <c r="AR60"/>
      <c r="AU60"/>
      <c r="BG60"/>
      <c r="BM60"/>
    </row>
    <row r="61" spans="4:65" ht="12.75">
      <c r="D61"/>
      <c r="S61"/>
      <c r="V61"/>
      <c r="X61"/>
      <c r="Y61"/>
      <c r="AO61"/>
      <c r="AR61"/>
      <c r="AU61"/>
      <c r="BG61"/>
      <c r="BM61"/>
    </row>
    <row r="62" spans="4:65" ht="12.75">
      <c r="D62"/>
      <c r="S62"/>
      <c r="V62"/>
      <c r="X62"/>
      <c r="Y62"/>
      <c r="AO62"/>
      <c r="AR62"/>
      <c r="AU62"/>
      <c r="BG62"/>
      <c r="BM62"/>
    </row>
    <row r="63" spans="4:65" ht="12.75">
      <c r="D63"/>
      <c r="S63"/>
      <c r="V63"/>
      <c r="X63"/>
      <c r="Y63"/>
      <c r="AO63"/>
      <c r="AR63"/>
      <c r="AU63"/>
      <c r="BG63"/>
      <c r="BM63"/>
    </row>
    <row r="64" spans="4:65" ht="12.75">
      <c r="D64"/>
      <c r="S64"/>
      <c r="V64"/>
      <c r="X64"/>
      <c r="Y64"/>
      <c r="AO64"/>
      <c r="AR64"/>
      <c r="AU64"/>
      <c r="BG64"/>
      <c r="BM64"/>
    </row>
    <row r="65" spans="4:65" ht="12.75">
      <c r="D65"/>
      <c r="S65"/>
      <c r="V65"/>
      <c r="X65"/>
      <c r="Y65"/>
      <c r="AO65"/>
      <c r="AR65"/>
      <c r="AU65"/>
      <c r="BG65"/>
      <c r="BM65"/>
    </row>
    <row r="66" spans="4:65" ht="12.75">
      <c r="D66"/>
      <c r="S66"/>
      <c r="V66"/>
      <c r="X66"/>
      <c r="Y66"/>
      <c r="AO66"/>
      <c r="AR66"/>
      <c r="AU66"/>
      <c r="BG66"/>
      <c r="BM66"/>
    </row>
    <row r="67" spans="4:65" ht="12.75">
      <c r="D67"/>
      <c r="S67"/>
      <c r="V67"/>
      <c r="X67"/>
      <c r="Y67"/>
      <c r="AO67"/>
      <c r="AR67"/>
      <c r="AU67"/>
      <c r="BG67"/>
      <c r="BM67"/>
    </row>
    <row r="68" spans="4:65" ht="12.75">
      <c r="D68"/>
      <c r="S68"/>
      <c r="V68"/>
      <c r="X68"/>
      <c r="Y68"/>
      <c r="AO68"/>
      <c r="AR68"/>
      <c r="AU68"/>
      <c r="BG68"/>
      <c r="BM68"/>
    </row>
    <row r="69" spans="4:65" ht="12.75">
      <c r="D69"/>
      <c r="S69"/>
      <c r="V69"/>
      <c r="X69"/>
      <c r="Y69"/>
      <c r="AO69"/>
      <c r="AR69"/>
      <c r="AU69"/>
      <c r="BG69"/>
      <c r="BM69"/>
    </row>
    <row r="70" spans="4:65" ht="12.75">
      <c r="D70"/>
      <c r="S70"/>
      <c r="V70"/>
      <c r="X70"/>
      <c r="Y70"/>
      <c r="AO70"/>
      <c r="AR70"/>
      <c r="AU70"/>
      <c r="BG70"/>
      <c r="BM70"/>
    </row>
    <row r="71" spans="4:65" ht="12.75">
      <c r="D71"/>
      <c r="S71"/>
      <c r="V71"/>
      <c r="X71"/>
      <c r="Y71"/>
      <c r="AO71"/>
      <c r="AR71"/>
      <c r="AU71"/>
      <c r="BG71"/>
      <c r="BM71"/>
    </row>
    <row r="72" spans="4:65" ht="12.75">
      <c r="D72"/>
      <c r="S72"/>
      <c r="V72"/>
      <c r="X72"/>
      <c r="Y72"/>
      <c r="AO72"/>
      <c r="AR72"/>
      <c r="AU72"/>
      <c r="BG72"/>
      <c r="BM72"/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/>
  <pageMargins left="0.5" right="0.5" top="1" bottom="1" header="0.5" footer="0.5"/>
  <pageSetup horizontalDpi="600" verticalDpi="600" orientation="portrait" scale="85" r:id="rId1"/>
  <headerFooter alignWithMargins="0">
    <oddFooter>&amp;L&amp;P of &amp;N&amp;C&amp;D, &amp;T&amp;R&amp;F</oddFooter>
  </headerFooter>
  <colBreaks count="1" manualBreakCount="1"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Q72"/>
  <sheetViews>
    <sheetView zoomScaleSheetLayoutView="75" workbookViewId="0" topLeftCell="A1">
      <selection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7.7109375" style="0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  <row r="50" spans="4:65" ht="12.75">
      <c r="D50"/>
      <c r="S50"/>
      <c r="V50"/>
      <c r="X50"/>
      <c r="Y50"/>
      <c r="AO50"/>
      <c r="AR50"/>
      <c r="AU50"/>
      <c r="BG50"/>
      <c r="BM50"/>
    </row>
    <row r="51" spans="4:65" ht="12.75">
      <c r="D51"/>
      <c r="S51"/>
      <c r="V51"/>
      <c r="X51"/>
      <c r="Y51"/>
      <c r="AO51"/>
      <c r="AR51"/>
      <c r="AU51"/>
      <c r="BG51"/>
      <c r="BM51"/>
    </row>
    <row r="52" spans="4:65" ht="12.75">
      <c r="D52"/>
      <c r="S52"/>
      <c r="V52"/>
      <c r="X52"/>
      <c r="Y52"/>
      <c r="AO52"/>
      <c r="AR52"/>
      <c r="AU52"/>
      <c r="BG52"/>
      <c r="BM52"/>
    </row>
    <row r="53" spans="4:65" ht="12.75">
      <c r="D53"/>
      <c r="S53"/>
      <c r="V53"/>
      <c r="X53"/>
      <c r="Y53"/>
      <c r="AO53"/>
      <c r="AR53"/>
      <c r="AU53"/>
      <c r="BG53"/>
      <c r="BM53"/>
    </row>
    <row r="54" spans="4:65" ht="12.75">
      <c r="D54"/>
      <c r="S54"/>
      <c r="V54"/>
      <c r="X54"/>
      <c r="Y54"/>
      <c r="AO54"/>
      <c r="AR54"/>
      <c r="AU54"/>
      <c r="BG54"/>
      <c r="BM54"/>
    </row>
    <row r="55" spans="4:65" ht="12.75">
      <c r="D55"/>
      <c r="S55"/>
      <c r="V55"/>
      <c r="X55"/>
      <c r="Y55"/>
      <c r="AO55"/>
      <c r="AR55"/>
      <c r="AU55"/>
      <c r="BG55"/>
      <c r="BM55"/>
    </row>
    <row r="56" spans="4:65" ht="12.75">
      <c r="D56"/>
      <c r="S56"/>
      <c r="V56"/>
      <c r="X56"/>
      <c r="Y56"/>
      <c r="AO56"/>
      <c r="AR56"/>
      <c r="AU56"/>
      <c r="BG56"/>
      <c r="BM56"/>
    </row>
    <row r="57" spans="4:65" ht="12.75">
      <c r="D57"/>
      <c r="S57"/>
      <c r="V57"/>
      <c r="X57"/>
      <c r="Y57"/>
      <c r="AO57"/>
      <c r="AR57"/>
      <c r="AU57"/>
      <c r="BG57"/>
      <c r="BM57"/>
    </row>
    <row r="58" spans="4:65" ht="12.75">
      <c r="D58"/>
      <c r="S58"/>
      <c r="V58"/>
      <c r="X58"/>
      <c r="Y58"/>
      <c r="AO58"/>
      <c r="AR58"/>
      <c r="AU58"/>
      <c r="BG58"/>
      <c r="BM58"/>
    </row>
    <row r="59" spans="4:65" ht="12.75">
      <c r="D59"/>
      <c r="S59"/>
      <c r="V59"/>
      <c r="X59"/>
      <c r="Y59"/>
      <c r="AO59"/>
      <c r="AR59"/>
      <c r="AU59"/>
      <c r="BG59"/>
      <c r="BM59"/>
    </row>
    <row r="60" spans="4:65" ht="12.75">
      <c r="D60"/>
      <c r="S60"/>
      <c r="V60"/>
      <c r="X60"/>
      <c r="Y60"/>
      <c r="AO60"/>
      <c r="AR60"/>
      <c r="AU60"/>
      <c r="BG60"/>
      <c r="BM60"/>
    </row>
    <row r="61" spans="4:65" ht="12.75">
      <c r="D61"/>
      <c r="S61"/>
      <c r="V61"/>
      <c r="X61"/>
      <c r="Y61"/>
      <c r="AO61"/>
      <c r="AR61"/>
      <c r="AU61"/>
      <c r="BG61"/>
      <c r="BM61"/>
    </row>
    <row r="62" spans="4:65" ht="12.75">
      <c r="D62"/>
      <c r="S62"/>
      <c r="V62"/>
      <c r="X62"/>
      <c r="Y62"/>
      <c r="AO62"/>
      <c r="AR62"/>
      <c r="AU62"/>
      <c r="BG62"/>
      <c r="BM62"/>
    </row>
    <row r="63" spans="4:65" ht="12.75">
      <c r="D63"/>
      <c r="S63"/>
      <c r="V63"/>
      <c r="X63"/>
      <c r="Y63"/>
      <c r="AO63"/>
      <c r="AR63"/>
      <c r="AU63"/>
      <c r="BG63"/>
      <c r="BM63"/>
    </row>
    <row r="64" spans="4:65" ht="12.75">
      <c r="D64"/>
      <c r="S64"/>
      <c r="V64"/>
      <c r="X64"/>
      <c r="Y64"/>
      <c r="AO64"/>
      <c r="AR64"/>
      <c r="AU64"/>
      <c r="BG64"/>
      <c r="BM64"/>
    </row>
    <row r="65" spans="4:65" ht="12.75">
      <c r="D65"/>
      <c r="S65"/>
      <c r="V65"/>
      <c r="X65"/>
      <c r="Y65"/>
      <c r="AO65"/>
      <c r="AR65"/>
      <c r="AU65"/>
      <c r="BG65"/>
      <c r="BM65"/>
    </row>
    <row r="66" spans="4:65" ht="12.75">
      <c r="D66"/>
      <c r="S66"/>
      <c r="V66"/>
      <c r="X66"/>
      <c r="Y66"/>
      <c r="AO66"/>
      <c r="AR66"/>
      <c r="AU66"/>
      <c r="BG66"/>
      <c r="BM66"/>
    </row>
    <row r="67" spans="4:65" ht="12.75">
      <c r="D67"/>
      <c r="S67"/>
      <c r="V67"/>
      <c r="X67"/>
      <c r="Y67"/>
      <c r="AO67"/>
      <c r="AR67"/>
      <c r="AU67"/>
      <c r="BG67"/>
      <c r="BM67"/>
    </row>
    <row r="68" spans="4:65" ht="12.75">
      <c r="D68"/>
      <c r="S68"/>
      <c r="V68"/>
      <c r="X68"/>
      <c r="Y68"/>
      <c r="AO68"/>
      <c r="AR68"/>
      <c r="AU68"/>
      <c r="BG68"/>
      <c r="BM68"/>
    </row>
    <row r="69" spans="4:65" ht="12.75">
      <c r="D69"/>
      <c r="S69"/>
      <c r="V69"/>
      <c r="X69"/>
      <c r="Y69"/>
      <c r="AO69"/>
      <c r="AR69"/>
      <c r="AU69"/>
      <c r="BG69"/>
      <c r="BM69"/>
    </row>
    <row r="70" spans="4:65" ht="12.75">
      <c r="D70"/>
      <c r="S70"/>
      <c r="V70"/>
      <c r="X70"/>
      <c r="Y70"/>
      <c r="AO70"/>
      <c r="AR70"/>
      <c r="AU70"/>
      <c r="BG70"/>
      <c r="BM70"/>
    </row>
    <row r="71" spans="4:65" ht="12.75">
      <c r="D71"/>
      <c r="S71"/>
      <c r="V71"/>
      <c r="X71"/>
      <c r="Y71"/>
      <c r="AO71"/>
      <c r="AR71"/>
      <c r="AU71"/>
      <c r="BG71"/>
      <c r="BM71"/>
    </row>
    <row r="72" spans="4:65" ht="12.75">
      <c r="D72"/>
      <c r="S72"/>
      <c r="V72"/>
      <c r="X72"/>
      <c r="Y72"/>
      <c r="AO72"/>
      <c r="AR72"/>
      <c r="AU72"/>
      <c r="BG72"/>
      <c r="BM72"/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/>
  <pageMargins left="0.5" right="0.5" top="1" bottom="1" header="0.5" footer="0.5"/>
  <pageSetup horizontalDpi="600" verticalDpi="600" orientation="portrait" scale="87" r:id="rId1"/>
  <headerFooter alignWithMargins="0">
    <oddFooter>&amp;L&amp;P of &amp;N&amp;C&amp;D, &amp;T&amp;R&amp;F</oddFooter>
  </headerFooter>
  <colBreaks count="1" manualBreakCount="1">
    <brk id="2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Q46"/>
  <sheetViews>
    <sheetView workbookViewId="0" topLeftCell="A1">
      <selection activeCell="AZ1" sqref="AZ1:BB5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3.7109375" style="0" customWidth="1"/>
    <col min="4" max="4" width="3.8515625" style="115" customWidth="1"/>
    <col min="5" max="18" width="3.7109375" style="0" customWidth="1"/>
    <col min="19" max="19" width="3.7109375" style="2" customWidth="1"/>
    <col min="20" max="20" width="5.00390625" style="0" hidden="1" customWidth="1"/>
    <col min="21" max="21" width="4.140625" style="0" hidden="1" customWidth="1"/>
    <col min="22" max="22" width="5.7109375" style="154" customWidth="1"/>
    <col min="23" max="23" width="8.7109375" style="0" bestFit="1" customWidth="1"/>
    <col min="24" max="24" width="3.8515625" style="8" customWidth="1"/>
    <col min="25" max="25" width="2.421875" style="8" customWidth="1"/>
    <col min="26" max="40" width="2.140625" style="0" hidden="1" customWidth="1"/>
    <col min="41" max="41" width="1.8515625" style="150" hidden="1" customWidth="1"/>
    <col min="42" max="42" width="3.28125" style="0" hidden="1" customWidth="1"/>
    <col min="43" max="43" width="2.7109375" style="0" hidden="1" customWidth="1"/>
    <col min="44" max="44" width="2.140625" style="150" hidden="1" customWidth="1"/>
    <col min="45" max="46" width="2.8515625" style="0" hidden="1" customWidth="1"/>
    <col min="47" max="47" width="2.00390625" style="150" hidden="1" customWidth="1"/>
    <col min="48" max="48" width="4.28125" style="0" hidden="1" customWidth="1"/>
    <col min="49" max="49" width="5.421875" style="0" hidden="1" customWidth="1"/>
    <col min="50" max="50" width="3.7109375" style="0" hidden="1" customWidth="1"/>
    <col min="51" max="51" width="4.8515625" style="0" hidden="1" customWidth="1"/>
    <col min="52" max="52" width="4.00390625" style="0" customWidth="1"/>
    <col min="53" max="53" width="25.7109375" style="0" customWidth="1"/>
    <col min="54" max="58" width="4.7109375" style="0" customWidth="1"/>
    <col min="59" max="59" width="3.8515625" style="8" customWidth="1"/>
    <col min="60" max="64" width="4.7109375" style="0" customWidth="1"/>
    <col min="65" max="65" width="3.7109375" style="173" customWidth="1"/>
    <col min="66" max="69" width="4.7109375" style="0" customWidth="1"/>
    <col min="70" max="70" width="3.7109375" style="0" customWidth="1"/>
  </cols>
  <sheetData>
    <row r="1" spans="1:69" ht="15.75" thickBot="1">
      <c r="A1" s="219" t="s">
        <v>87</v>
      </c>
      <c r="B1" s="39"/>
      <c r="D1" s="114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X1" s="163"/>
      <c r="AZ1" s="219" t="s">
        <v>87</v>
      </c>
      <c r="BA1" s="166"/>
      <c r="BB1" s="221">
        <f>C1</f>
        <v>0</v>
      </c>
      <c r="BP1" s="43"/>
      <c r="BQ1" s="43"/>
    </row>
    <row r="2" spans="1:69" ht="13.5" thickBot="1">
      <c r="A2" s="38" t="s">
        <v>88</v>
      </c>
      <c r="B2" s="39"/>
      <c r="D2" s="11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6" t="s">
        <v>57</v>
      </c>
      <c r="Q2" s="227"/>
      <c r="R2" s="227"/>
      <c r="S2" s="228"/>
      <c r="X2" s="164"/>
      <c r="AZ2" s="38" t="s">
        <v>88</v>
      </c>
      <c r="BA2" s="166"/>
      <c r="BB2" s="221">
        <f>C2</f>
        <v>0</v>
      </c>
      <c r="BP2" s="44"/>
      <c r="BQ2" s="44"/>
    </row>
    <row r="3" spans="1:69" ht="13.5" thickBot="1">
      <c r="A3" s="38" t="s">
        <v>89</v>
      </c>
      <c r="B3" s="39"/>
      <c r="D3" s="11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75"/>
      <c r="Q3" s="41" t="s">
        <v>2</v>
      </c>
      <c r="R3" s="42" t="s">
        <v>44</v>
      </c>
      <c r="S3" s="131" t="s">
        <v>31</v>
      </c>
      <c r="X3" s="164"/>
      <c r="AZ3" s="38" t="s">
        <v>89</v>
      </c>
      <c r="BA3" s="166"/>
      <c r="BB3" s="221">
        <f>C3</f>
        <v>0</v>
      </c>
      <c r="BP3" s="44"/>
      <c r="BQ3" s="44"/>
    </row>
    <row r="4" spans="1:69" ht="12.75">
      <c r="A4" s="38" t="s">
        <v>90</v>
      </c>
      <c r="B4" s="39"/>
      <c r="D4" s="1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76" t="s">
        <v>4</v>
      </c>
      <c r="Q4" s="125">
        <f>COUNTIF(AV9:AV43,2)</f>
        <v>0</v>
      </c>
      <c r="R4" s="126">
        <f>COUNTIF(AW9:AW43,2)</f>
        <v>0</v>
      </c>
      <c r="S4" s="127">
        <f>SUM(Q4:R4)</f>
        <v>0</v>
      </c>
      <c r="V4"/>
      <c r="X4" s="164"/>
      <c r="AZ4" s="38" t="s">
        <v>90</v>
      </c>
      <c r="BA4" s="166"/>
      <c r="BB4" s="221">
        <f>C4</f>
        <v>0</v>
      </c>
      <c r="BP4" s="44"/>
      <c r="BQ4" s="44"/>
    </row>
    <row r="5" spans="1:69" ht="13.5" thickBot="1">
      <c r="A5" s="220" t="s">
        <v>91</v>
      </c>
      <c r="B5" s="39"/>
      <c r="C5" s="40"/>
      <c r="D5" s="11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77" t="s">
        <v>3</v>
      </c>
      <c r="Q5" s="128">
        <f>COUNTIF(AX9:AX43,2)</f>
        <v>0</v>
      </c>
      <c r="R5" s="129">
        <f>COUNTIF(AY9:AY43,2)</f>
        <v>0</v>
      </c>
      <c r="S5" s="130">
        <f>SUM(Q5:R5)</f>
        <v>0</v>
      </c>
      <c r="V5"/>
      <c r="X5" s="164"/>
      <c r="AZ5" s="220" t="s">
        <v>91</v>
      </c>
      <c r="BB5" s="221">
        <f>C5</f>
        <v>0</v>
      </c>
      <c r="BP5" s="44"/>
      <c r="BQ5" s="44"/>
    </row>
    <row r="6" spans="1:69" ht="13.5" thickBot="1">
      <c r="A6" s="222"/>
      <c r="B6" s="222"/>
      <c r="C6" s="40"/>
      <c r="D6" s="11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5"/>
      <c r="S6" s="86"/>
      <c r="T6" s="86"/>
      <c r="U6" s="86"/>
      <c r="V6" s="155"/>
      <c r="W6" s="86"/>
      <c r="X6" s="164"/>
      <c r="BP6" s="44"/>
      <c r="BQ6" s="44"/>
    </row>
    <row r="7" spans="1:69" ht="13.5" thickBot="1">
      <c r="A7" s="99"/>
      <c r="E7" s="229" t="str">
        <f>'G1'!E7:W7</f>
        <v>DESTREZAS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198"/>
      <c r="X7" s="165"/>
      <c r="AR7" s="152"/>
      <c r="AS7" s="2"/>
      <c r="AT7" s="2"/>
      <c r="AU7" s="152"/>
      <c r="AV7" s="2"/>
      <c r="AW7" s="2"/>
      <c r="AX7" s="2"/>
      <c r="AY7" s="2"/>
      <c r="AZ7" s="169"/>
      <c r="BA7" s="170"/>
      <c r="BB7" s="223" t="s">
        <v>55</v>
      </c>
      <c r="BC7" s="224"/>
      <c r="BD7" s="224"/>
      <c r="BE7" s="224"/>
      <c r="BF7" s="225"/>
      <c r="BG7" s="171"/>
      <c r="BH7" s="223" t="s">
        <v>56</v>
      </c>
      <c r="BI7" s="224"/>
      <c r="BJ7" s="224"/>
      <c r="BK7" s="224"/>
      <c r="BL7" s="225"/>
      <c r="BM7" s="171"/>
      <c r="BN7" s="223" t="s">
        <v>57</v>
      </c>
      <c r="BO7" s="224"/>
      <c r="BP7" s="224"/>
      <c r="BQ7" s="225"/>
    </row>
    <row r="8" spans="1:69" ht="72.75" thickBot="1">
      <c r="A8" s="72" t="s">
        <v>26</v>
      </c>
      <c r="B8" s="73" t="s">
        <v>27</v>
      </c>
      <c r="C8" s="73" t="s">
        <v>39</v>
      </c>
      <c r="D8" s="116" t="s">
        <v>1</v>
      </c>
      <c r="E8" s="160">
        <v>1</v>
      </c>
      <c r="F8" s="161">
        <f>E8+1</f>
        <v>2</v>
      </c>
      <c r="G8" s="161">
        <f aca="true" t="shared" si="0" ref="G8:S8">F8+1</f>
        <v>3</v>
      </c>
      <c r="H8" s="161">
        <f t="shared" si="0"/>
        <v>4</v>
      </c>
      <c r="I8" s="161">
        <f t="shared" si="0"/>
        <v>5</v>
      </c>
      <c r="J8" s="161">
        <f t="shared" si="0"/>
        <v>6</v>
      </c>
      <c r="K8" s="161">
        <f t="shared" si="0"/>
        <v>7</v>
      </c>
      <c r="L8" s="161">
        <f t="shared" si="0"/>
        <v>8</v>
      </c>
      <c r="M8" s="161">
        <f t="shared" si="0"/>
        <v>9</v>
      </c>
      <c r="N8" s="161">
        <f t="shared" si="0"/>
        <v>10</v>
      </c>
      <c r="O8" s="161">
        <f t="shared" si="0"/>
        <v>11</v>
      </c>
      <c r="P8" s="161">
        <f t="shared" si="0"/>
        <v>12</v>
      </c>
      <c r="Q8" s="161">
        <f t="shared" si="0"/>
        <v>13</v>
      </c>
      <c r="R8" s="161">
        <f t="shared" si="0"/>
        <v>14</v>
      </c>
      <c r="S8" s="161">
        <f t="shared" si="0"/>
        <v>15</v>
      </c>
      <c r="T8" s="76" t="s">
        <v>30</v>
      </c>
      <c r="U8" s="73" t="s">
        <v>28</v>
      </c>
      <c r="V8" s="156" t="s">
        <v>29</v>
      </c>
      <c r="W8" s="73" t="s">
        <v>49</v>
      </c>
      <c r="Y8" s="16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151"/>
      <c r="AP8" s="78" t="s">
        <v>4</v>
      </c>
      <c r="AQ8" s="78" t="s">
        <v>3</v>
      </c>
      <c r="AR8" s="153"/>
      <c r="AS8" s="78" t="s">
        <v>2</v>
      </c>
      <c r="AT8" s="78" t="s">
        <v>44</v>
      </c>
      <c r="AU8" s="153"/>
      <c r="AV8" s="78" t="s">
        <v>45</v>
      </c>
      <c r="AW8" s="78" t="s">
        <v>46</v>
      </c>
      <c r="AX8" s="78" t="s">
        <v>47</v>
      </c>
      <c r="AY8" s="78" t="s">
        <v>48</v>
      </c>
      <c r="AZ8" s="132" t="s">
        <v>26</v>
      </c>
      <c r="BA8" s="73" t="s">
        <v>27</v>
      </c>
      <c r="BB8" s="74" t="s">
        <v>50</v>
      </c>
      <c r="BC8" s="74" t="s">
        <v>51</v>
      </c>
      <c r="BD8" s="74" t="s">
        <v>52</v>
      </c>
      <c r="BE8" s="74" t="s">
        <v>53</v>
      </c>
      <c r="BF8" s="75" t="s">
        <v>54</v>
      </c>
      <c r="BG8" s="172"/>
      <c r="BH8" s="74" t="s">
        <v>50</v>
      </c>
      <c r="BI8" s="74" t="s">
        <v>51</v>
      </c>
      <c r="BJ8" s="74" t="s">
        <v>52</v>
      </c>
      <c r="BK8" s="74" t="s">
        <v>53</v>
      </c>
      <c r="BL8" s="75" t="s">
        <v>54</v>
      </c>
      <c r="BM8" s="172"/>
      <c r="BN8" s="135" t="s">
        <v>40</v>
      </c>
      <c r="BO8" s="136" t="s">
        <v>41</v>
      </c>
      <c r="BP8" s="137" t="s">
        <v>42</v>
      </c>
      <c r="BQ8" s="137" t="s">
        <v>43</v>
      </c>
    </row>
    <row r="9" spans="1:69" ht="15.75" customHeight="1">
      <c r="A9" s="46">
        <v>1</v>
      </c>
      <c r="B9" s="1"/>
      <c r="C9" s="3"/>
      <c r="D9" s="11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79">
        <f aca="true" t="shared" si="1" ref="T9:T43">SUM(Z9:AN9)</f>
        <v>0</v>
      </c>
      <c r="U9" s="80">
        <f aca="true" t="shared" si="2" ref="U9:U43">+COUNTA(E9:S9)</f>
        <v>0</v>
      </c>
      <c r="V9" s="157" t="e">
        <f aca="true" t="shared" si="3" ref="V9:V43">+T9/U9</f>
        <v>#DIV/0!</v>
      </c>
      <c r="W9" s="80" t="e">
        <f>+IF(V9&gt;=1.495,"D",IF(V9&gt;=0.795,"ND","No Nota"))</f>
        <v>#DIV/0!</v>
      </c>
      <c r="Z9">
        <f>IF(E9="d",2,IF(E9="nd",1,0))</f>
        <v>0</v>
      </c>
      <c r="AA9">
        <f>IF(F9="d",2,IF(F9="nd",1,0))</f>
        <v>0</v>
      </c>
      <c r="AB9">
        <f aca="true" t="shared" si="4" ref="AB9:AN24">IF(G9="d",2,IF(G9="nd",1,0))</f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  <c r="AG9">
        <f t="shared" si="4"/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P9" s="2">
        <f aca="true" t="shared" si="5" ref="AP9:AP43">COUNTIF(C9,"M")</f>
        <v>0</v>
      </c>
      <c r="AQ9" s="2">
        <f aca="true" t="shared" si="6" ref="AQ9:AQ43">COUNTIF(C9,"F")</f>
        <v>0</v>
      </c>
      <c r="AR9" s="152"/>
      <c r="AS9" s="2">
        <f>COUNTIF(W9,"D")</f>
        <v>0</v>
      </c>
      <c r="AT9" s="2">
        <f aca="true" t="shared" si="7" ref="AT9:AT43">COUNTIF(W9,"nd")</f>
        <v>0</v>
      </c>
      <c r="AU9" s="152"/>
      <c r="AV9" s="2">
        <f aca="true" t="shared" si="8" ref="AV9:AV43">+AP9+AS9</f>
        <v>0</v>
      </c>
      <c r="AW9" s="2">
        <f aca="true" t="shared" si="9" ref="AW9:AW43">+AP9+AT9</f>
        <v>0</v>
      </c>
      <c r="AX9" s="2">
        <f aca="true" t="shared" si="10" ref="AX9:AX43">+AQ9+AS9</f>
        <v>0</v>
      </c>
      <c r="AY9" s="2">
        <f aca="true" t="shared" si="11" ref="AY9:AY43">+AQ9+AT9</f>
        <v>0</v>
      </c>
      <c r="AZ9" s="133">
        <v>1</v>
      </c>
      <c r="BA9" s="167">
        <f>B9</f>
        <v>0</v>
      </c>
      <c r="BB9" s="68"/>
      <c r="BC9" s="68"/>
      <c r="BD9" s="68"/>
      <c r="BE9" s="68"/>
      <c r="BF9" s="138"/>
      <c r="BG9" s="173"/>
      <c r="BH9" s="68"/>
      <c r="BI9" s="68"/>
      <c r="BJ9" s="68"/>
      <c r="BK9" s="68"/>
      <c r="BL9" s="138"/>
      <c r="BM9" s="149"/>
      <c r="BN9" s="139">
        <f aca="true" t="shared" si="12" ref="BN9:BN43">BP9-BO9</f>
        <v>84</v>
      </c>
      <c r="BO9" s="83">
        <f aca="true" t="shared" si="13" ref="BO9:BO43">SUM(BB9:BF9)</f>
        <v>0</v>
      </c>
      <c r="BP9" s="140">
        <v>84</v>
      </c>
      <c r="BQ9" s="83">
        <f aca="true" t="shared" si="14" ref="BQ9:BQ43">SUM(BH9:BL9)</f>
        <v>0</v>
      </c>
    </row>
    <row r="10" spans="1:69" ht="15.75" customHeight="1">
      <c r="A10" s="50">
        <v>2</v>
      </c>
      <c r="B10" s="1"/>
      <c r="C10" s="3"/>
      <c r="D10" s="117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79">
        <f t="shared" si="1"/>
        <v>0</v>
      </c>
      <c r="U10" s="80">
        <f>+COUNTA(E10:S10)</f>
        <v>0</v>
      </c>
      <c r="V10" s="157" t="e">
        <f t="shared" si="3"/>
        <v>#DIV/0!</v>
      </c>
      <c r="W10" s="80" t="e">
        <f>+IF(V10&gt;=1.595,"D",IF(V10&gt;=0.795,"ND","Nada"))</f>
        <v>#DIV/0!</v>
      </c>
      <c r="Z10">
        <f aca="true" t="shared" si="15" ref="Z10:AN39">IF(E10="d",2,IF(E10="nd",1,0))</f>
        <v>0</v>
      </c>
      <c r="AA10">
        <f t="shared" si="15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0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P10" s="2">
        <f t="shared" si="5"/>
        <v>0</v>
      </c>
      <c r="AQ10" s="2">
        <f t="shared" si="6"/>
        <v>0</v>
      </c>
      <c r="AR10" s="152"/>
      <c r="AS10" s="2">
        <f aca="true" t="shared" si="16" ref="AS10:AS43">COUNTIF(W10,"D")</f>
        <v>0</v>
      </c>
      <c r="AT10" s="2">
        <f t="shared" si="7"/>
        <v>0</v>
      </c>
      <c r="AU10" s="152"/>
      <c r="AV10" s="2">
        <f t="shared" si="8"/>
        <v>0</v>
      </c>
      <c r="AW10" s="2">
        <f t="shared" si="9"/>
        <v>0</v>
      </c>
      <c r="AX10" s="2">
        <f t="shared" si="10"/>
        <v>0</v>
      </c>
      <c r="AY10" s="2">
        <f t="shared" si="11"/>
        <v>0</v>
      </c>
      <c r="AZ10" s="60">
        <f>AZ9+1</f>
        <v>2</v>
      </c>
      <c r="BA10" s="167">
        <f aca="true" t="shared" si="17" ref="BA10:BA43">B10</f>
        <v>0</v>
      </c>
      <c r="BB10" s="67"/>
      <c r="BC10" s="67"/>
      <c r="BD10" s="67"/>
      <c r="BE10" s="67"/>
      <c r="BF10" s="141"/>
      <c r="BG10" s="173"/>
      <c r="BH10" s="67"/>
      <c r="BI10" s="67"/>
      <c r="BJ10" s="67"/>
      <c r="BK10" s="67"/>
      <c r="BL10" s="141"/>
      <c r="BM10" s="149"/>
      <c r="BN10" s="142">
        <f t="shared" si="12"/>
        <v>84</v>
      </c>
      <c r="BO10" s="83">
        <f t="shared" si="13"/>
        <v>0</v>
      </c>
      <c r="BP10" s="140">
        <v>84</v>
      </c>
      <c r="BQ10" s="83">
        <f t="shared" si="14"/>
        <v>0</v>
      </c>
    </row>
    <row r="11" spans="1:69" ht="15.75" customHeight="1">
      <c r="A11" s="50">
        <v>3</v>
      </c>
      <c r="B11" s="1"/>
      <c r="C11" s="3"/>
      <c r="D11" s="117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79">
        <f t="shared" si="1"/>
        <v>0</v>
      </c>
      <c r="U11" s="80">
        <f t="shared" si="2"/>
        <v>0</v>
      </c>
      <c r="V11" s="157" t="e">
        <f t="shared" si="3"/>
        <v>#DIV/0!</v>
      </c>
      <c r="W11" s="80" t="e">
        <f>+IF(V11&gt;=1.595,"D",IF(V11&gt;=0.795,"ND","No Nota"))</f>
        <v>#DIV/0!</v>
      </c>
      <c r="Z11">
        <f t="shared" si="15"/>
        <v>0</v>
      </c>
      <c r="AA11">
        <f t="shared" si="15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si="4"/>
        <v>0</v>
      </c>
      <c r="AN11">
        <f t="shared" si="4"/>
        <v>0</v>
      </c>
      <c r="AP11" s="2">
        <f t="shared" si="5"/>
        <v>0</v>
      </c>
      <c r="AQ11" s="2">
        <f t="shared" si="6"/>
        <v>0</v>
      </c>
      <c r="AR11" s="152"/>
      <c r="AS11" s="2">
        <f t="shared" si="16"/>
        <v>0</v>
      </c>
      <c r="AT11" s="2">
        <f t="shared" si="7"/>
        <v>0</v>
      </c>
      <c r="AU11" s="152"/>
      <c r="AV11" s="2">
        <f t="shared" si="8"/>
        <v>0</v>
      </c>
      <c r="AW11" s="2">
        <f t="shared" si="9"/>
        <v>0</v>
      </c>
      <c r="AX11" s="2">
        <f t="shared" si="10"/>
        <v>0</v>
      </c>
      <c r="AY11" s="2">
        <f t="shared" si="11"/>
        <v>0</v>
      </c>
      <c r="AZ11" s="60">
        <f aca="true" t="shared" si="18" ref="AZ11:AZ43">AZ10+1</f>
        <v>3</v>
      </c>
      <c r="BA11" s="167">
        <f t="shared" si="17"/>
        <v>0</v>
      </c>
      <c r="BB11" s="67"/>
      <c r="BC11" s="67"/>
      <c r="BD11" s="67"/>
      <c r="BE11" s="67"/>
      <c r="BF11" s="141"/>
      <c r="BG11" s="173"/>
      <c r="BH11" s="67"/>
      <c r="BI11" s="67"/>
      <c r="BJ11" s="67"/>
      <c r="BK11" s="67"/>
      <c r="BL11" s="141"/>
      <c r="BM11" s="149"/>
      <c r="BN11" s="142">
        <f t="shared" si="12"/>
        <v>84</v>
      </c>
      <c r="BO11" s="83">
        <f t="shared" si="13"/>
        <v>0</v>
      </c>
      <c r="BP11" s="140">
        <v>84</v>
      </c>
      <c r="BQ11" s="83">
        <f t="shared" si="14"/>
        <v>0</v>
      </c>
    </row>
    <row r="12" spans="1:69" ht="15.75" customHeight="1">
      <c r="A12" s="50">
        <v>4</v>
      </c>
      <c r="B12" s="1"/>
      <c r="C12" s="3"/>
      <c r="D12" s="117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>
        <f t="shared" si="1"/>
        <v>0</v>
      </c>
      <c r="U12" s="80">
        <f t="shared" si="2"/>
        <v>0</v>
      </c>
      <c r="V12" s="157" t="e">
        <f t="shared" si="3"/>
        <v>#DIV/0!</v>
      </c>
      <c r="W12" s="80" t="e">
        <f>+IF(V12&gt;=1.595,"D",IF(V12&gt;=0.795,"ND","No Nota"))</f>
        <v>#DIV/0!</v>
      </c>
      <c r="Z12">
        <f t="shared" si="15"/>
        <v>0</v>
      </c>
      <c r="AA12">
        <f t="shared" si="15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  <c r="AG12">
        <f t="shared" si="4"/>
        <v>0</v>
      </c>
      <c r="AH12">
        <f t="shared" si="4"/>
        <v>0</v>
      </c>
      <c r="AI12">
        <f t="shared" si="4"/>
        <v>0</v>
      </c>
      <c r="AJ12">
        <f t="shared" si="4"/>
        <v>0</v>
      </c>
      <c r="AK12">
        <f t="shared" si="4"/>
        <v>0</v>
      </c>
      <c r="AL12">
        <f t="shared" si="4"/>
        <v>0</v>
      </c>
      <c r="AM12">
        <f t="shared" si="4"/>
        <v>0</v>
      </c>
      <c r="AN12">
        <f t="shared" si="4"/>
        <v>0</v>
      </c>
      <c r="AP12" s="2">
        <f t="shared" si="5"/>
        <v>0</v>
      </c>
      <c r="AQ12" s="2">
        <f t="shared" si="6"/>
        <v>0</v>
      </c>
      <c r="AR12" s="152"/>
      <c r="AS12" s="2">
        <f t="shared" si="16"/>
        <v>0</v>
      </c>
      <c r="AT12" s="2">
        <f t="shared" si="7"/>
        <v>0</v>
      </c>
      <c r="AU12" s="152"/>
      <c r="AV12" s="2">
        <f t="shared" si="8"/>
        <v>0</v>
      </c>
      <c r="AW12" s="2">
        <f t="shared" si="9"/>
        <v>0</v>
      </c>
      <c r="AX12" s="2">
        <f t="shared" si="10"/>
        <v>0</v>
      </c>
      <c r="AY12" s="2">
        <f t="shared" si="11"/>
        <v>0</v>
      </c>
      <c r="AZ12" s="60">
        <f t="shared" si="18"/>
        <v>4</v>
      </c>
      <c r="BA12" s="167">
        <f t="shared" si="17"/>
        <v>0</v>
      </c>
      <c r="BB12" s="67"/>
      <c r="BC12" s="67"/>
      <c r="BD12" s="67"/>
      <c r="BE12" s="67"/>
      <c r="BF12" s="141"/>
      <c r="BG12" s="173"/>
      <c r="BH12" s="67"/>
      <c r="BI12" s="67"/>
      <c r="BJ12" s="67"/>
      <c r="BK12" s="67"/>
      <c r="BL12" s="141"/>
      <c r="BM12" s="149"/>
      <c r="BN12" s="142">
        <f t="shared" si="12"/>
        <v>84</v>
      </c>
      <c r="BO12" s="83">
        <f t="shared" si="13"/>
        <v>0</v>
      </c>
      <c r="BP12" s="140">
        <v>84</v>
      </c>
      <c r="BQ12" s="83">
        <f t="shared" si="14"/>
        <v>0</v>
      </c>
    </row>
    <row r="13" spans="1:69" ht="15.75" customHeight="1" thickBot="1">
      <c r="A13" s="54">
        <v>5</v>
      </c>
      <c r="B13" s="70"/>
      <c r="C13" s="71"/>
      <c r="D13" s="118"/>
      <c r="E13" s="93"/>
      <c r="F13" s="94"/>
      <c r="G13" s="95"/>
      <c r="H13" s="94"/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6"/>
      <c r="T13" s="81">
        <f t="shared" si="1"/>
        <v>0</v>
      </c>
      <c r="U13" s="82">
        <f t="shared" si="2"/>
        <v>0</v>
      </c>
      <c r="V13" s="158" t="e">
        <f t="shared" si="3"/>
        <v>#DIV/0!</v>
      </c>
      <c r="W13" s="80" t="e">
        <f aca="true" t="shared" si="19" ref="W13:W43">+IF(V13&gt;=1.595,"D","ND")</f>
        <v>#DIV/0!</v>
      </c>
      <c r="Z13">
        <f t="shared" si="15"/>
        <v>0</v>
      </c>
      <c r="AA13">
        <f t="shared" si="15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4"/>
        <v>0</v>
      </c>
      <c r="AG13">
        <f t="shared" si="4"/>
        <v>0</v>
      </c>
      <c r="AH13">
        <f t="shared" si="4"/>
        <v>0</v>
      </c>
      <c r="AI13">
        <f t="shared" si="4"/>
        <v>0</v>
      </c>
      <c r="AJ13">
        <f t="shared" si="4"/>
        <v>0</v>
      </c>
      <c r="AK13">
        <f t="shared" si="4"/>
        <v>0</v>
      </c>
      <c r="AL13">
        <f t="shared" si="4"/>
        <v>0</v>
      </c>
      <c r="AM13">
        <f t="shared" si="4"/>
        <v>0</v>
      </c>
      <c r="AN13">
        <f t="shared" si="4"/>
        <v>0</v>
      </c>
      <c r="AP13" s="2">
        <f t="shared" si="5"/>
        <v>0</v>
      </c>
      <c r="AQ13" s="2">
        <f t="shared" si="6"/>
        <v>0</v>
      </c>
      <c r="AR13" s="152"/>
      <c r="AS13" s="2">
        <f t="shared" si="16"/>
        <v>0</v>
      </c>
      <c r="AT13" s="2">
        <f t="shared" si="7"/>
        <v>0</v>
      </c>
      <c r="AU13" s="152"/>
      <c r="AV13" s="2">
        <f t="shared" si="8"/>
        <v>0</v>
      </c>
      <c r="AW13" s="2">
        <f t="shared" si="9"/>
        <v>0</v>
      </c>
      <c r="AX13" s="2">
        <f t="shared" si="10"/>
        <v>0</v>
      </c>
      <c r="AY13" s="2">
        <f t="shared" si="11"/>
        <v>0</v>
      </c>
      <c r="AZ13" s="62">
        <f t="shared" si="18"/>
        <v>5</v>
      </c>
      <c r="BA13" s="168">
        <f t="shared" si="17"/>
        <v>0</v>
      </c>
      <c r="BB13" s="69"/>
      <c r="BC13" s="69"/>
      <c r="BD13" s="69"/>
      <c r="BE13" s="69"/>
      <c r="BF13" s="143"/>
      <c r="BG13" s="173"/>
      <c r="BH13" s="69"/>
      <c r="BI13" s="69"/>
      <c r="BJ13" s="69"/>
      <c r="BK13" s="69"/>
      <c r="BL13" s="143"/>
      <c r="BM13" s="149"/>
      <c r="BN13" s="144">
        <f t="shared" si="12"/>
        <v>84</v>
      </c>
      <c r="BO13" s="84">
        <f t="shared" si="13"/>
        <v>0</v>
      </c>
      <c r="BP13" s="144">
        <v>84</v>
      </c>
      <c r="BQ13" s="84">
        <f t="shared" si="14"/>
        <v>0</v>
      </c>
    </row>
    <row r="14" spans="1:69" ht="15.75" customHeight="1">
      <c r="A14" s="46">
        <v>6</v>
      </c>
      <c r="B14" s="24"/>
      <c r="C14" s="23"/>
      <c r="D14" s="11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79">
        <f t="shared" si="1"/>
        <v>0</v>
      </c>
      <c r="U14" s="80">
        <f t="shared" si="2"/>
        <v>0</v>
      </c>
      <c r="V14" s="157" t="e">
        <f t="shared" si="3"/>
        <v>#DIV/0!</v>
      </c>
      <c r="W14" s="80" t="e">
        <f t="shared" si="19"/>
        <v>#DIV/0!</v>
      </c>
      <c r="Z14">
        <f t="shared" si="15"/>
        <v>0</v>
      </c>
      <c r="AA14">
        <f t="shared" si="15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  <c r="AM14">
        <f t="shared" si="4"/>
        <v>0</v>
      </c>
      <c r="AN14">
        <f t="shared" si="4"/>
        <v>0</v>
      </c>
      <c r="AP14" s="2">
        <f t="shared" si="5"/>
        <v>0</v>
      </c>
      <c r="AQ14" s="2">
        <f t="shared" si="6"/>
        <v>0</v>
      </c>
      <c r="AR14" s="152"/>
      <c r="AS14" s="2">
        <f t="shared" si="16"/>
        <v>0</v>
      </c>
      <c r="AT14" s="2">
        <f t="shared" si="7"/>
        <v>0</v>
      </c>
      <c r="AU14" s="152"/>
      <c r="AV14" s="2">
        <f t="shared" si="8"/>
        <v>0</v>
      </c>
      <c r="AW14" s="2">
        <f t="shared" si="9"/>
        <v>0</v>
      </c>
      <c r="AX14" s="2">
        <f t="shared" si="10"/>
        <v>0</v>
      </c>
      <c r="AY14" s="2">
        <f t="shared" si="11"/>
        <v>0</v>
      </c>
      <c r="AZ14" s="133">
        <f t="shared" si="18"/>
        <v>6</v>
      </c>
      <c r="BA14" s="167">
        <f t="shared" si="17"/>
        <v>0</v>
      </c>
      <c r="BB14" s="68"/>
      <c r="BC14" s="68"/>
      <c r="BD14" s="68"/>
      <c r="BE14" s="68"/>
      <c r="BF14" s="138"/>
      <c r="BG14" s="173"/>
      <c r="BH14" s="68"/>
      <c r="BI14" s="68"/>
      <c r="BJ14" s="68"/>
      <c r="BK14" s="68"/>
      <c r="BL14" s="138"/>
      <c r="BM14" s="149"/>
      <c r="BN14" s="140">
        <f t="shared" si="12"/>
        <v>84</v>
      </c>
      <c r="BO14" s="83">
        <f t="shared" si="13"/>
        <v>0</v>
      </c>
      <c r="BP14" s="140">
        <v>84</v>
      </c>
      <c r="BQ14" s="83">
        <f t="shared" si="14"/>
        <v>0</v>
      </c>
    </row>
    <row r="15" spans="1:69" ht="15.75" customHeight="1">
      <c r="A15" s="50">
        <v>7</v>
      </c>
      <c r="B15" s="1"/>
      <c r="C15" s="3"/>
      <c r="D15" s="117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79">
        <f t="shared" si="1"/>
        <v>0</v>
      </c>
      <c r="U15" s="80">
        <f t="shared" si="2"/>
        <v>0</v>
      </c>
      <c r="V15" s="157" t="e">
        <f t="shared" si="3"/>
        <v>#DIV/0!</v>
      </c>
      <c r="W15" s="80" t="e">
        <f t="shared" si="19"/>
        <v>#DIV/0!</v>
      </c>
      <c r="Z15">
        <f t="shared" si="15"/>
        <v>0</v>
      </c>
      <c r="AA15">
        <f t="shared" si="15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0</v>
      </c>
      <c r="AJ15">
        <f t="shared" si="4"/>
        <v>0</v>
      </c>
      <c r="AK15">
        <f t="shared" si="4"/>
        <v>0</v>
      </c>
      <c r="AL15">
        <f t="shared" si="4"/>
        <v>0</v>
      </c>
      <c r="AM15">
        <f t="shared" si="4"/>
        <v>0</v>
      </c>
      <c r="AN15">
        <f t="shared" si="4"/>
        <v>0</v>
      </c>
      <c r="AP15" s="2">
        <f t="shared" si="5"/>
        <v>0</v>
      </c>
      <c r="AQ15" s="2">
        <f t="shared" si="6"/>
        <v>0</v>
      </c>
      <c r="AR15" s="152"/>
      <c r="AS15" s="2">
        <f t="shared" si="16"/>
        <v>0</v>
      </c>
      <c r="AT15" s="2">
        <f t="shared" si="7"/>
        <v>0</v>
      </c>
      <c r="AU15" s="152"/>
      <c r="AV15" s="2">
        <f t="shared" si="8"/>
        <v>0</v>
      </c>
      <c r="AW15" s="2">
        <f t="shared" si="9"/>
        <v>0</v>
      </c>
      <c r="AX15" s="2">
        <f t="shared" si="10"/>
        <v>0</v>
      </c>
      <c r="AY15" s="2">
        <f t="shared" si="11"/>
        <v>0</v>
      </c>
      <c r="AZ15" s="60">
        <f t="shared" si="18"/>
        <v>7</v>
      </c>
      <c r="BA15" s="167">
        <f t="shared" si="17"/>
        <v>0</v>
      </c>
      <c r="BB15" s="67"/>
      <c r="BC15" s="67"/>
      <c r="BD15" s="67"/>
      <c r="BE15" s="67"/>
      <c r="BF15" s="141"/>
      <c r="BG15" s="173"/>
      <c r="BH15" s="67"/>
      <c r="BI15" s="67"/>
      <c r="BJ15" s="67"/>
      <c r="BK15" s="67"/>
      <c r="BL15" s="141"/>
      <c r="BM15" s="149"/>
      <c r="BN15" s="142">
        <f t="shared" si="12"/>
        <v>84</v>
      </c>
      <c r="BO15" s="83">
        <f t="shared" si="13"/>
        <v>0</v>
      </c>
      <c r="BP15" s="140">
        <v>84</v>
      </c>
      <c r="BQ15" s="83">
        <f t="shared" si="14"/>
        <v>0</v>
      </c>
    </row>
    <row r="16" spans="1:69" ht="15.75" customHeight="1">
      <c r="A16" s="50">
        <v>8</v>
      </c>
      <c r="B16" s="1"/>
      <c r="C16" s="3"/>
      <c r="D16" s="117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79">
        <f t="shared" si="1"/>
        <v>0</v>
      </c>
      <c r="U16" s="80">
        <f t="shared" si="2"/>
        <v>0</v>
      </c>
      <c r="V16" s="157" t="e">
        <f t="shared" si="3"/>
        <v>#DIV/0!</v>
      </c>
      <c r="W16" s="80" t="e">
        <f t="shared" si="19"/>
        <v>#DIV/0!</v>
      </c>
      <c r="Z16">
        <f t="shared" si="15"/>
        <v>0</v>
      </c>
      <c r="AA16">
        <f t="shared" si="15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4"/>
        <v>0</v>
      </c>
      <c r="AG16">
        <f t="shared" si="4"/>
        <v>0</v>
      </c>
      <c r="AH16">
        <f t="shared" si="4"/>
        <v>0</v>
      </c>
      <c r="AI16">
        <f t="shared" si="4"/>
        <v>0</v>
      </c>
      <c r="AJ16">
        <f t="shared" si="4"/>
        <v>0</v>
      </c>
      <c r="AK16">
        <f t="shared" si="4"/>
        <v>0</v>
      </c>
      <c r="AL16">
        <f t="shared" si="4"/>
        <v>0</v>
      </c>
      <c r="AM16">
        <f t="shared" si="4"/>
        <v>0</v>
      </c>
      <c r="AN16">
        <f t="shared" si="4"/>
        <v>0</v>
      </c>
      <c r="AP16" s="2">
        <f t="shared" si="5"/>
        <v>0</v>
      </c>
      <c r="AQ16" s="2">
        <f t="shared" si="6"/>
        <v>0</v>
      </c>
      <c r="AR16" s="152"/>
      <c r="AS16" s="2">
        <f t="shared" si="16"/>
        <v>0</v>
      </c>
      <c r="AT16" s="2">
        <f t="shared" si="7"/>
        <v>0</v>
      </c>
      <c r="AU16" s="152"/>
      <c r="AV16" s="2">
        <f t="shared" si="8"/>
        <v>0</v>
      </c>
      <c r="AW16" s="2">
        <f t="shared" si="9"/>
        <v>0</v>
      </c>
      <c r="AX16" s="2">
        <f t="shared" si="10"/>
        <v>0</v>
      </c>
      <c r="AY16" s="2">
        <f t="shared" si="11"/>
        <v>0</v>
      </c>
      <c r="AZ16" s="60">
        <f t="shared" si="18"/>
        <v>8</v>
      </c>
      <c r="BA16" s="167">
        <f t="shared" si="17"/>
        <v>0</v>
      </c>
      <c r="BB16" s="67"/>
      <c r="BC16" s="67"/>
      <c r="BD16" s="67"/>
      <c r="BE16" s="67"/>
      <c r="BF16" s="141"/>
      <c r="BG16" s="173"/>
      <c r="BH16" s="67"/>
      <c r="BI16" s="67"/>
      <c r="BJ16" s="67"/>
      <c r="BK16" s="67"/>
      <c r="BL16" s="141"/>
      <c r="BM16" s="149"/>
      <c r="BN16" s="142">
        <f t="shared" si="12"/>
        <v>84</v>
      </c>
      <c r="BO16" s="83">
        <f t="shared" si="13"/>
        <v>0</v>
      </c>
      <c r="BP16" s="140">
        <v>84</v>
      </c>
      <c r="BQ16" s="83">
        <f t="shared" si="14"/>
        <v>0</v>
      </c>
    </row>
    <row r="17" spans="1:69" ht="15.75" customHeight="1">
      <c r="A17" s="50">
        <v>9</v>
      </c>
      <c r="B17" s="1"/>
      <c r="C17" s="3"/>
      <c r="D17" s="117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79">
        <f t="shared" si="1"/>
        <v>0</v>
      </c>
      <c r="U17" s="80">
        <f t="shared" si="2"/>
        <v>0</v>
      </c>
      <c r="V17" s="157" t="e">
        <f t="shared" si="3"/>
        <v>#DIV/0!</v>
      </c>
      <c r="W17" s="80" t="e">
        <f t="shared" si="19"/>
        <v>#DIV/0!</v>
      </c>
      <c r="Z17">
        <f t="shared" si="15"/>
        <v>0</v>
      </c>
      <c r="AA17">
        <f t="shared" si="15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4"/>
        <v>0</v>
      </c>
      <c r="AG17">
        <f t="shared" si="4"/>
        <v>0</v>
      </c>
      <c r="AH17">
        <f t="shared" si="4"/>
        <v>0</v>
      </c>
      <c r="AI17">
        <f t="shared" si="4"/>
        <v>0</v>
      </c>
      <c r="AJ17">
        <f t="shared" si="4"/>
        <v>0</v>
      </c>
      <c r="AK17">
        <f t="shared" si="4"/>
        <v>0</v>
      </c>
      <c r="AL17">
        <f t="shared" si="4"/>
        <v>0</v>
      </c>
      <c r="AM17">
        <f t="shared" si="4"/>
        <v>0</v>
      </c>
      <c r="AN17">
        <f t="shared" si="4"/>
        <v>0</v>
      </c>
      <c r="AP17" s="2">
        <f t="shared" si="5"/>
        <v>0</v>
      </c>
      <c r="AQ17" s="2">
        <f t="shared" si="6"/>
        <v>0</v>
      </c>
      <c r="AR17" s="152"/>
      <c r="AS17" s="2">
        <f t="shared" si="16"/>
        <v>0</v>
      </c>
      <c r="AT17" s="2">
        <f t="shared" si="7"/>
        <v>0</v>
      </c>
      <c r="AU17" s="152"/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60">
        <f t="shared" si="18"/>
        <v>9</v>
      </c>
      <c r="BA17" s="167">
        <f t="shared" si="17"/>
        <v>0</v>
      </c>
      <c r="BB17" s="67"/>
      <c r="BC17" s="67"/>
      <c r="BD17" s="67"/>
      <c r="BE17" s="67"/>
      <c r="BF17" s="141"/>
      <c r="BG17" s="173"/>
      <c r="BH17" s="67"/>
      <c r="BI17" s="67"/>
      <c r="BJ17" s="67"/>
      <c r="BK17" s="67"/>
      <c r="BL17" s="141"/>
      <c r="BM17" s="149"/>
      <c r="BN17" s="142">
        <f t="shared" si="12"/>
        <v>84</v>
      </c>
      <c r="BO17" s="83">
        <f t="shared" si="13"/>
        <v>0</v>
      </c>
      <c r="BP17" s="140">
        <v>84</v>
      </c>
      <c r="BQ17" s="83">
        <f t="shared" si="14"/>
        <v>0</v>
      </c>
    </row>
    <row r="18" spans="1:69" ht="15.75" customHeight="1" thickBot="1">
      <c r="A18" s="54">
        <v>10</v>
      </c>
      <c r="B18" s="28"/>
      <c r="C18" s="25"/>
      <c r="D18" s="119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  <c r="S18" s="96"/>
      <c r="T18" s="81">
        <f t="shared" si="1"/>
        <v>0</v>
      </c>
      <c r="U18" s="82">
        <f t="shared" si="2"/>
        <v>0</v>
      </c>
      <c r="V18" s="158" t="e">
        <f t="shared" si="3"/>
        <v>#DIV/0!</v>
      </c>
      <c r="W18" s="80" t="e">
        <f t="shared" si="19"/>
        <v>#DIV/0!</v>
      </c>
      <c r="Z18">
        <f t="shared" si="15"/>
        <v>0</v>
      </c>
      <c r="AA18">
        <f t="shared" si="15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4"/>
        <v>0</v>
      </c>
      <c r="AG18">
        <f t="shared" si="4"/>
        <v>0</v>
      </c>
      <c r="AH18">
        <f t="shared" si="4"/>
        <v>0</v>
      </c>
      <c r="AI18">
        <f t="shared" si="4"/>
        <v>0</v>
      </c>
      <c r="AJ18">
        <f t="shared" si="4"/>
        <v>0</v>
      </c>
      <c r="AK18">
        <f t="shared" si="4"/>
        <v>0</v>
      </c>
      <c r="AL18">
        <f t="shared" si="4"/>
        <v>0</v>
      </c>
      <c r="AM18">
        <f t="shared" si="4"/>
        <v>0</v>
      </c>
      <c r="AN18">
        <f t="shared" si="4"/>
        <v>0</v>
      </c>
      <c r="AP18" s="2">
        <f t="shared" si="5"/>
        <v>0</v>
      </c>
      <c r="AQ18" s="2">
        <f t="shared" si="6"/>
        <v>0</v>
      </c>
      <c r="AR18" s="152"/>
      <c r="AS18" s="2">
        <f t="shared" si="16"/>
        <v>0</v>
      </c>
      <c r="AT18" s="2">
        <f t="shared" si="7"/>
        <v>0</v>
      </c>
      <c r="AU18" s="152"/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62">
        <f t="shared" si="18"/>
        <v>10</v>
      </c>
      <c r="BA18" s="168">
        <f t="shared" si="17"/>
        <v>0</v>
      </c>
      <c r="BB18" s="69"/>
      <c r="BC18" s="69"/>
      <c r="BD18" s="69"/>
      <c r="BE18" s="69"/>
      <c r="BF18" s="143"/>
      <c r="BG18" s="173"/>
      <c r="BH18" s="69"/>
      <c r="BI18" s="69"/>
      <c r="BJ18" s="69"/>
      <c r="BK18" s="69"/>
      <c r="BL18" s="143"/>
      <c r="BM18" s="149"/>
      <c r="BN18" s="144">
        <f t="shared" si="12"/>
        <v>84</v>
      </c>
      <c r="BO18" s="84">
        <f t="shared" si="13"/>
        <v>0</v>
      </c>
      <c r="BP18" s="144">
        <v>84</v>
      </c>
      <c r="BQ18" s="84">
        <f t="shared" si="14"/>
        <v>0</v>
      </c>
    </row>
    <row r="19" spans="1:69" ht="15.75" customHeight="1">
      <c r="A19" s="59">
        <v>11</v>
      </c>
      <c r="B19" s="24"/>
      <c r="C19" s="23"/>
      <c r="D19" s="120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79">
        <f t="shared" si="1"/>
        <v>0</v>
      </c>
      <c r="U19" s="80">
        <f t="shared" si="2"/>
        <v>0</v>
      </c>
      <c r="V19" s="157" t="e">
        <f t="shared" si="3"/>
        <v>#DIV/0!</v>
      </c>
      <c r="W19" s="80" t="e">
        <f t="shared" si="19"/>
        <v>#DIV/0!</v>
      </c>
      <c r="Z19">
        <f t="shared" si="15"/>
        <v>0</v>
      </c>
      <c r="AA19">
        <f t="shared" si="15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  <c r="AG19">
        <f t="shared" si="4"/>
        <v>0</v>
      </c>
      <c r="AH19">
        <f t="shared" si="4"/>
        <v>0</v>
      </c>
      <c r="AI19">
        <f t="shared" si="4"/>
        <v>0</v>
      </c>
      <c r="AJ19">
        <f t="shared" si="4"/>
        <v>0</v>
      </c>
      <c r="AK19">
        <f t="shared" si="4"/>
        <v>0</v>
      </c>
      <c r="AL19">
        <f t="shared" si="4"/>
        <v>0</v>
      </c>
      <c r="AM19">
        <f t="shared" si="4"/>
        <v>0</v>
      </c>
      <c r="AN19">
        <f t="shared" si="4"/>
        <v>0</v>
      </c>
      <c r="AP19" s="2">
        <f t="shared" si="5"/>
        <v>0</v>
      </c>
      <c r="AQ19" s="2">
        <f t="shared" si="6"/>
        <v>0</v>
      </c>
      <c r="AR19" s="152"/>
      <c r="AS19" s="2">
        <f t="shared" si="16"/>
        <v>0</v>
      </c>
      <c r="AT19" s="2">
        <f t="shared" si="7"/>
        <v>0</v>
      </c>
      <c r="AU19" s="152"/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133">
        <f t="shared" si="18"/>
        <v>11</v>
      </c>
      <c r="BA19" s="167">
        <f t="shared" si="17"/>
        <v>0</v>
      </c>
      <c r="BB19" s="67"/>
      <c r="BC19" s="67"/>
      <c r="BD19" s="67"/>
      <c r="BE19" s="67"/>
      <c r="BF19" s="141"/>
      <c r="BG19" s="173"/>
      <c r="BH19" s="67"/>
      <c r="BI19" s="67"/>
      <c r="BJ19" s="67"/>
      <c r="BK19" s="67"/>
      <c r="BL19" s="141"/>
      <c r="BM19" s="149"/>
      <c r="BN19" s="140">
        <f t="shared" si="12"/>
        <v>84</v>
      </c>
      <c r="BO19" s="83">
        <f t="shared" si="13"/>
        <v>0</v>
      </c>
      <c r="BP19" s="140">
        <v>84</v>
      </c>
      <c r="BQ19" s="83">
        <f t="shared" si="14"/>
        <v>0</v>
      </c>
    </row>
    <row r="20" spans="1:69" ht="15.75" customHeight="1">
      <c r="A20" s="50">
        <v>12</v>
      </c>
      <c r="B20" s="1"/>
      <c r="C20" s="3"/>
      <c r="D20" s="11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79">
        <f t="shared" si="1"/>
        <v>0</v>
      </c>
      <c r="U20" s="80">
        <f t="shared" si="2"/>
        <v>0</v>
      </c>
      <c r="V20" s="157" t="e">
        <f t="shared" si="3"/>
        <v>#DIV/0!</v>
      </c>
      <c r="W20" s="80" t="e">
        <f t="shared" si="19"/>
        <v>#DIV/0!</v>
      </c>
      <c r="Z20">
        <f t="shared" si="15"/>
        <v>0</v>
      </c>
      <c r="AA20">
        <f t="shared" si="15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4"/>
        <v>0</v>
      </c>
      <c r="AG20">
        <f t="shared" si="4"/>
        <v>0</v>
      </c>
      <c r="AH20">
        <f t="shared" si="4"/>
        <v>0</v>
      </c>
      <c r="AI20">
        <f t="shared" si="4"/>
        <v>0</v>
      </c>
      <c r="AJ20">
        <f t="shared" si="4"/>
        <v>0</v>
      </c>
      <c r="AK20">
        <f t="shared" si="4"/>
        <v>0</v>
      </c>
      <c r="AL20">
        <f t="shared" si="4"/>
        <v>0</v>
      </c>
      <c r="AM20">
        <f t="shared" si="4"/>
        <v>0</v>
      </c>
      <c r="AN20">
        <f t="shared" si="4"/>
        <v>0</v>
      </c>
      <c r="AP20" s="2">
        <f t="shared" si="5"/>
        <v>0</v>
      </c>
      <c r="AQ20" s="2">
        <f t="shared" si="6"/>
        <v>0</v>
      </c>
      <c r="AR20" s="152"/>
      <c r="AS20" s="2">
        <f t="shared" si="16"/>
        <v>0</v>
      </c>
      <c r="AT20" s="2">
        <f t="shared" si="7"/>
        <v>0</v>
      </c>
      <c r="AU20" s="152"/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60">
        <f t="shared" si="18"/>
        <v>12</v>
      </c>
      <c r="BA20" s="167">
        <f t="shared" si="17"/>
        <v>0</v>
      </c>
      <c r="BB20" s="67"/>
      <c r="BC20" s="67"/>
      <c r="BD20" s="67"/>
      <c r="BE20" s="67"/>
      <c r="BF20" s="141"/>
      <c r="BG20" s="173"/>
      <c r="BH20" s="67"/>
      <c r="BI20" s="67"/>
      <c r="BJ20" s="67"/>
      <c r="BK20" s="67"/>
      <c r="BL20" s="141"/>
      <c r="BM20" s="149"/>
      <c r="BN20" s="142">
        <f t="shared" si="12"/>
        <v>84</v>
      </c>
      <c r="BO20" s="83">
        <f t="shared" si="13"/>
        <v>0</v>
      </c>
      <c r="BP20" s="140">
        <v>84</v>
      </c>
      <c r="BQ20" s="83">
        <f t="shared" si="14"/>
        <v>0</v>
      </c>
    </row>
    <row r="21" spans="1:69" ht="15.75" customHeight="1">
      <c r="A21" s="50">
        <v>13</v>
      </c>
      <c r="B21" s="1"/>
      <c r="C21" s="3"/>
      <c r="D21" s="117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79">
        <f t="shared" si="1"/>
        <v>0</v>
      </c>
      <c r="U21" s="80">
        <f t="shared" si="2"/>
        <v>0</v>
      </c>
      <c r="V21" s="157" t="e">
        <f t="shared" si="3"/>
        <v>#DIV/0!</v>
      </c>
      <c r="W21" s="80" t="e">
        <f t="shared" si="19"/>
        <v>#DIV/0!</v>
      </c>
      <c r="Z21">
        <f t="shared" si="15"/>
        <v>0</v>
      </c>
      <c r="AA21">
        <f t="shared" si="15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M21">
        <f t="shared" si="4"/>
        <v>0</v>
      </c>
      <c r="AN21">
        <f t="shared" si="4"/>
        <v>0</v>
      </c>
      <c r="AP21" s="2">
        <f t="shared" si="5"/>
        <v>0</v>
      </c>
      <c r="AQ21" s="2">
        <f t="shared" si="6"/>
        <v>0</v>
      </c>
      <c r="AR21" s="152"/>
      <c r="AS21" s="2">
        <f t="shared" si="16"/>
        <v>0</v>
      </c>
      <c r="AT21" s="2">
        <f t="shared" si="7"/>
        <v>0</v>
      </c>
      <c r="AU21" s="152"/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60">
        <f t="shared" si="18"/>
        <v>13</v>
      </c>
      <c r="BA21" s="167">
        <f t="shared" si="17"/>
        <v>0</v>
      </c>
      <c r="BB21" s="67"/>
      <c r="BC21" s="67"/>
      <c r="BD21" s="67"/>
      <c r="BE21" s="67"/>
      <c r="BF21" s="141"/>
      <c r="BG21" s="173"/>
      <c r="BH21" s="67"/>
      <c r="BI21" s="67"/>
      <c r="BJ21" s="67"/>
      <c r="BK21" s="67"/>
      <c r="BL21" s="141"/>
      <c r="BM21" s="149"/>
      <c r="BN21" s="142">
        <f t="shared" si="12"/>
        <v>84</v>
      </c>
      <c r="BO21" s="83">
        <f t="shared" si="13"/>
        <v>0</v>
      </c>
      <c r="BP21" s="140">
        <v>84</v>
      </c>
      <c r="BQ21" s="83">
        <f t="shared" si="14"/>
        <v>0</v>
      </c>
    </row>
    <row r="22" spans="1:69" ht="15.75" customHeight="1">
      <c r="A22" s="50">
        <v>14</v>
      </c>
      <c r="B22" s="1"/>
      <c r="C22" s="3"/>
      <c r="D22" s="11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9">
        <f t="shared" si="1"/>
        <v>0</v>
      </c>
      <c r="U22" s="80">
        <f t="shared" si="2"/>
        <v>0</v>
      </c>
      <c r="V22" s="157" t="e">
        <f t="shared" si="3"/>
        <v>#DIV/0!</v>
      </c>
      <c r="W22" s="80" t="e">
        <f t="shared" si="19"/>
        <v>#DIV/0!</v>
      </c>
      <c r="Z22">
        <f t="shared" si="15"/>
        <v>0</v>
      </c>
      <c r="AA22">
        <f t="shared" si="15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si="4"/>
        <v>0</v>
      </c>
      <c r="AF22">
        <f t="shared" si="4"/>
        <v>0</v>
      </c>
      <c r="AG22">
        <f t="shared" si="4"/>
        <v>0</v>
      </c>
      <c r="AH22">
        <f t="shared" si="4"/>
        <v>0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M22">
        <f t="shared" si="4"/>
        <v>0</v>
      </c>
      <c r="AN22">
        <f t="shared" si="4"/>
        <v>0</v>
      </c>
      <c r="AP22" s="2">
        <f t="shared" si="5"/>
        <v>0</v>
      </c>
      <c r="AQ22" s="2">
        <f t="shared" si="6"/>
        <v>0</v>
      </c>
      <c r="AR22" s="152"/>
      <c r="AS22" s="2">
        <f t="shared" si="16"/>
        <v>0</v>
      </c>
      <c r="AT22" s="2">
        <f t="shared" si="7"/>
        <v>0</v>
      </c>
      <c r="AU22" s="152"/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60">
        <f t="shared" si="18"/>
        <v>14</v>
      </c>
      <c r="BA22" s="167">
        <f t="shared" si="17"/>
        <v>0</v>
      </c>
      <c r="BB22" s="67"/>
      <c r="BC22" s="67"/>
      <c r="BD22" s="67"/>
      <c r="BE22" s="67"/>
      <c r="BF22" s="141"/>
      <c r="BG22" s="173"/>
      <c r="BH22" s="67"/>
      <c r="BI22" s="67"/>
      <c r="BJ22" s="67"/>
      <c r="BK22" s="67"/>
      <c r="BL22" s="141"/>
      <c r="BM22" s="149"/>
      <c r="BN22" s="142">
        <f t="shared" si="12"/>
        <v>84</v>
      </c>
      <c r="BO22" s="83">
        <f t="shared" si="13"/>
        <v>0</v>
      </c>
      <c r="BP22" s="140">
        <v>84</v>
      </c>
      <c r="BQ22" s="83">
        <f t="shared" si="14"/>
        <v>0</v>
      </c>
    </row>
    <row r="23" spans="1:69" ht="15.75" customHeight="1" thickBot="1">
      <c r="A23" s="54">
        <v>15</v>
      </c>
      <c r="B23" s="26"/>
      <c r="C23" s="25"/>
      <c r="D23" s="118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81">
        <f t="shared" si="1"/>
        <v>0</v>
      </c>
      <c r="U23" s="82">
        <f t="shared" si="2"/>
        <v>0</v>
      </c>
      <c r="V23" s="158" t="e">
        <f t="shared" si="3"/>
        <v>#DIV/0!</v>
      </c>
      <c r="W23" s="80" t="e">
        <f t="shared" si="19"/>
        <v>#DIV/0!</v>
      </c>
      <c r="Z23">
        <f t="shared" si="15"/>
        <v>0</v>
      </c>
      <c r="AA23">
        <f t="shared" si="15"/>
        <v>0</v>
      </c>
      <c r="AB23">
        <f t="shared" si="4"/>
        <v>0</v>
      </c>
      <c r="AC23">
        <f t="shared" si="4"/>
        <v>0</v>
      </c>
      <c r="AD23">
        <f t="shared" si="4"/>
        <v>0</v>
      </c>
      <c r="AE23">
        <f t="shared" si="4"/>
        <v>0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  <c r="AN23">
        <f t="shared" si="4"/>
        <v>0</v>
      </c>
      <c r="AP23" s="2">
        <f t="shared" si="5"/>
        <v>0</v>
      </c>
      <c r="AQ23" s="2">
        <f t="shared" si="6"/>
        <v>0</v>
      </c>
      <c r="AR23" s="152"/>
      <c r="AS23" s="2">
        <f t="shared" si="16"/>
        <v>0</v>
      </c>
      <c r="AT23" s="2">
        <f t="shared" si="7"/>
        <v>0</v>
      </c>
      <c r="AU23" s="152"/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62">
        <f t="shared" si="18"/>
        <v>15</v>
      </c>
      <c r="BA23" s="168">
        <f t="shared" si="17"/>
        <v>0</v>
      </c>
      <c r="BB23" s="69"/>
      <c r="BC23" s="69"/>
      <c r="BD23" s="69"/>
      <c r="BE23" s="69"/>
      <c r="BF23" s="143"/>
      <c r="BG23" s="173"/>
      <c r="BH23" s="69"/>
      <c r="BI23" s="69"/>
      <c r="BJ23" s="69"/>
      <c r="BK23" s="69"/>
      <c r="BL23" s="143"/>
      <c r="BM23" s="149"/>
      <c r="BN23" s="144">
        <f t="shared" si="12"/>
        <v>84</v>
      </c>
      <c r="BO23" s="84">
        <f t="shared" si="13"/>
        <v>0</v>
      </c>
      <c r="BP23" s="144">
        <v>84</v>
      </c>
      <c r="BQ23" s="84">
        <f t="shared" si="14"/>
        <v>0</v>
      </c>
    </row>
    <row r="24" spans="1:69" ht="15.75" customHeight="1">
      <c r="A24" s="59">
        <v>16</v>
      </c>
      <c r="B24" s="24"/>
      <c r="C24" s="23"/>
      <c r="D24" s="11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79">
        <f t="shared" si="1"/>
        <v>0</v>
      </c>
      <c r="U24" s="80">
        <f t="shared" si="2"/>
        <v>0</v>
      </c>
      <c r="V24" s="157" t="e">
        <f t="shared" si="3"/>
        <v>#DIV/0!</v>
      </c>
      <c r="W24" s="80" t="e">
        <f t="shared" si="19"/>
        <v>#DIV/0!</v>
      </c>
      <c r="Z24">
        <f t="shared" si="15"/>
        <v>0</v>
      </c>
      <c r="AA24">
        <f t="shared" si="15"/>
        <v>0</v>
      </c>
      <c r="AB24">
        <f t="shared" si="4"/>
        <v>0</v>
      </c>
      <c r="AC24">
        <f t="shared" si="4"/>
        <v>0</v>
      </c>
      <c r="AD24">
        <f t="shared" si="4"/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0</v>
      </c>
      <c r="AL24">
        <f t="shared" si="4"/>
        <v>0</v>
      </c>
      <c r="AM24">
        <f t="shared" si="4"/>
        <v>0</v>
      </c>
      <c r="AN24">
        <f t="shared" si="4"/>
        <v>0</v>
      </c>
      <c r="AP24" s="2">
        <f t="shared" si="5"/>
        <v>0</v>
      </c>
      <c r="AQ24" s="2">
        <f t="shared" si="6"/>
        <v>0</v>
      </c>
      <c r="AR24" s="152"/>
      <c r="AS24" s="2">
        <f t="shared" si="16"/>
        <v>0</v>
      </c>
      <c r="AT24" s="2">
        <f t="shared" si="7"/>
        <v>0</v>
      </c>
      <c r="AU24" s="152"/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133">
        <f t="shared" si="18"/>
        <v>16</v>
      </c>
      <c r="BA24" s="167">
        <f t="shared" si="17"/>
        <v>0</v>
      </c>
      <c r="BB24" s="67"/>
      <c r="BC24" s="67"/>
      <c r="BD24" s="67"/>
      <c r="BE24" s="67"/>
      <c r="BF24" s="141"/>
      <c r="BG24" s="173"/>
      <c r="BH24" s="67"/>
      <c r="BI24" s="67"/>
      <c r="BJ24" s="67"/>
      <c r="BK24" s="67"/>
      <c r="BL24" s="141"/>
      <c r="BM24" s="149"/>
      <c r="BN24" s="140">
        <f t="shared" si="12"/>
        <v>84</v>
      </c>
      <c r="BO24" s="83">
        <f t="shared" si="13"/>
        <v>0</v>
      </c>
      <c r="BP24" s="140">
        <v>84</v>
      </c>
      <c r="BQ24" s="83">
        <f t="shared" si="14"/>
        <v>0</v>
      </c>
    </row>
    <row r="25" spans="1:69" ht="15.75" customHeight="1">
      <c r="A25" s="50">
        <v>17</v>
      </c>
      <c r="B25" s="1"/>
      <c r="C25" s="3"/>
      <c r="D25" s="117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79">
        <f t="shared" si="1"/>
        <v>0</v>
      </c>
      <c r="U25" s="80">
        <f t="shared" si="2"/>
        <v>0</v>
      </c>
      <c r="V25" s="157" t="e">
        <f t="shared" si="3"/>
        <v>#DIV/0!</v>
      </c>
      <c r="W25" s="80" t="e">
        <f t="shared" si="19"/>
        <v>#DIV/0!</v>
      </c>
      <c r="Z25">
        <f t="shared" si="15"/>
        <v>0</v>
      </c>
      <c r="AA25">
        <f t="shared" si="15"/>
        <v>0</v>
      </c>
      <c r="AB25">
        <f t="shared" si="15"/>
        <v>0</v>
      </c>
      <c r="AC25">
        <f t="shared" si="15"/>
        <v>0</v>
      </c>
      <c r="AD25">
        <f t="shared" si="15"/>
        <v>0</v>
      </c>
      <c r="AE25">
        <f t="shared" si="15"/>
        <v>0</v>
      </c>
      <c r="AF25">
        <f t="shared" si="15"/>
        <v>0</v>
      </c>
      <c r="AG25">
        <f t="shared" si="15"/>
        <v>0</v>
      </c>
      <c r="AH25">
        <f t="shared" si="15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P25" s="2">
        <f t="shared" si="5"/>
        <v>0</v>
      </c>
      <c r="AQ25" s="2">
        <f t="shared" si="6"/>
        <v>0</v>
      </c>
      <c r="AR25" s="152"/>
      <c r="AS25" s="2">
        <f t="shared" si="16"/>
        <v>0</v>
      </c>
      <c r="AT25" s="2">
        <f t="shared" si="7"/>
        <v>0</v>
      </c>
      <c r="AU25" s="152"/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60">
        <f t="shared" si="18"/>
        <v>17</v>
      </c>
      <c r="BA25" s="167">
        <f t="shared" si="17"/>
        <v>0</v>
      </c>
      <c r="BB25" s="67"/>
      <c r="BC25" s="67"/>
      <c r="BD25" s="67"/>
      <c r="BE25" s="67"/>
      <c r="BF25" s="141"/>
      <c r="BG25" s="173"/>
      <c r="BH25" s="67"/>
      <c r="BI25" s="67"/>
      <c r="BJ25" s="67"/>
      <c r="BK25" s="67"/>
      <c r="BL25" s="141"/>
      <c r="BM25" s="149"/>
      <c r="BN25" s="142">
        <f t="shared" si="12"/>
        <v>84</v>
      </c>
      <c r="BO25" s="83">
        <f t="shared" si="13"/>
        <v>0</v>
      </c>
      <c r="BP25" s="140">
        <v>84</v>
      </c>
      <c r="BQ25" s="83">
        <f t="shared" si="14"/>
        <v>0</v>
      </c>
    </row>
    <row r="26" spans="1:69" ht="15.75" customHeight="1">
      <c r="A26" s="50">
        <v>18</v>
      </c>
      <c r="B26" s="1"/>
      <c r="C26" s="3"/>
      <c r="D26" s="11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79">
        <f t="shared" si="1"/>
        <v>0</v>
      </c>
      <c r="U26" s="80">
        <f t="shared" si="2"/>
        <v>0</v>
      </c>
      <c r="V26" s="157" t="e">
        <f t="shared" si="3"/>
        <v>#DIV/0!</v>
      </c>
      <c r="W26" s="80" t="e">
        <f t="shared" si="19"/>
        <v>#DIV/0!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P26" s="2">
        <f t="shared" si="5"/>
        <v>0</v>
      </c>
      <c r="AQ26" s="2">
        <f t="shared" si="6"/>
        <v>0</v>
      </c>
      <c r="AR26" s="152"/>
      <c r="AS26" s="2">
        <f t="shared" si="16"/>
        <v>0</v>
      </c>
      <c r="AT26" s="2">
        <f t="shared" si="7"/>
        <v>0</v>
      </c>
      <c r="AU26" s="152"/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60">
        <f t="shared" si="18"/>
        <v>18</v>
      </c>
      <c r="BA26" s="167">
        <f t="shared" si="17"/>
        <v>0</v>
      </c>
      <c r="BB26" s="67"/>
      <c r="BC26" s="67"/>
      <c r="BD26" s="67"/>
      <c r="BE26" s="67"/>
      <c r="BF26" s="141"/>
      <c r="BG26" s="173"/>
      <c r="BH26" s="67"/>
      <c r="BI26" s="67"/>
      <c r="BJ26" s="67"/>
      <c r="BK26" s="67"/>
      <c r="BL26" s="141"/>
      <c r="BM26" s="149"/>
      <c r="BN26" s="142">
        <f t="shared" si="12"/>
        <v>84</v>
      </c>
      <c r="BO26" s="83">
        <f t="shared" si="13"/>
        <v>0</v>
      </c>
      <c r="BP26" s="140">
        <v>84</v>
      </c>
      <c r="BQ26" s="83">
        <f t="shared" si="14"/>
        <v>0</v>
      </c>
    </row>
    <row r="27" spans="1:69" ht="15.75" customHeight="1">
      <c r="A27" s="60">
        <v>19</v>
      </c>
      <c r="B27" s="61"/>
      <c r="C27" s="3"/>
      <c r="D27" s="117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79">
        <f t="shared" si="1"/>
        <v>0</v>
      </c>
      <c r="U27" s="80">
        <f t="shared" si="2"/>
        <v>0</v>
      </c>
      <c r="V27" s="157" t="e">
        <f t="shared" si="3"/>
        <v>#DIV/0!</v>
      </c>
      <c r="W27" s="80" t="e">
        <f t="shared" si="19"/>
        <v>#DIV/0!</v>
      </c>
      <c r="Z27">
        <f t="shared" si="15"/>
        <v>0</v>
      </c>
      <c r="AA27">
        <f t="shared" si="15"/>
        <v>0</v>
      </c>
      <c r="AB27">
        <f t="shared" si="15"/>
        <v>0</v>
      </c>
      <c r="AC27">
        <f t="shared" si="15"/>
        <v>0</v>
      </c>
      <c r="AD27">
        <f t="shared" si="15"/>
        <v>0</v>
      </c>
      <c r="AE27">
        <f t="shared" si="15"/>
        <v>0</v>
      </c>
      <c r="AF27">
        <f t="shared" si="15"/>
        <v>0</v>
      </c>
      <c r="AG27">
        <f t="shared" si="15"/>
        <v>0</v>
      </c>
      <c r="AH27">
        <f t="shared" si="15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P27" s="2">
        <f t="shared" si="5"/>
        <v>0</v>
      </c>
      <c r="AQ27" s="2">
        <f t="shared" si="6"/>
        <v>0</v>
      </c>
      <c r="AR27" s="152"/>
      <c r="AS27" s="2">
        <f t="shared" si="16"/>
        <v>0</v>
      </c>
      <c r="AT27" s="2">
        <f t="shared" si="7"/>
        <v>0</v>
      </c>
      <c r="AU27" s="152"/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60">
        <f t="shared" si="18"/>
        <v>19</v>
      </c>
      <c r="BA27" s="167">
        <f t="shared" si="17"/>
        <v>0</v>
      </c>
      <c r="BB27" s="67"/>
      <c r="BC27" s="67"/>
      <c r="BD27" s="67"/>
      <c r="BE27" s="67"/>
      <c r="BF27" s="141"/>
      <c r="BG27" s="173"/>
      <c r="BH27" s="67"/>
      <c r="BI27" s="67"/>
      <c r="BJ27" s="67"/>
      <c r="BK27" s="67"/>
      <c r="BL27" s="141"/>
      <c r="BM27" s="149"/>
      <c r="BN27" s="142">
        <f t="shared" si="12"/>
        <v>84</v>
      </c>
      <c r="BO27" s="83">
        <f t="shared" si="13"/>
        <v>0</v>
      </c>
      <c r="BP27" s="140">
        <v>84</v>
      </c>
      <c r="BQ27" s="83">
        <f t="shared" si="14"/>
        <v>0</v>
      </c>
    </row>
    <row r="28" spans="1:69" ht="15.75" customHeight="1" thickBot="1">
      <c r="A28" s="62">
        <v>20</v>
      </c>
      <c r="B28" s="27"/>
      <c r="C28" s="25"/>
      <c r="D28" s="118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4"/>
      <c r="S28" s="96"/>
      <c r="T28" s="81">
        <f t="shared" si="1"/>
        <v>0</v>
      </c>
      <c r="U28" s="82">
        <f t="shared" si="2"/>
        <v>0</v>
      </c>
      <c r="V28" s="158" t="e">
        <f t="shared" si="3"/>
        <v>#DIV/0!</v>
      </c>
      <c r="W28" s="80" t="e">
        <f t="shared" si="19"/>
        <v>#DIV/0!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P28" s="2">
        <f t="shared" si="5"/>
        <v>0</v>
      </c>
      <c r="AQ28" s="2">
        <f t="shared" si="6"/>
        <v>0</v>
      </c>
      <c r="AR28" s="152"/>
      <c r="AS28" s="2">
        <f t="shared" si="16"/>
        <v>0</v>
      </c>
      <c r="AT28" s="2">
        <f t="shared" si="7"/>
        <v>0</v>
      </c>
      <c r="AU28" s="152"/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62">
        <f t="shared" si="18"/>
        <v>20</v>
      </c>
      <c r="BA28" s="168">
        <f t="shared" si="17"/>
        <v>0</v>
      </c>
      <c r="BB28" s="69"/>
      <c r="BC28" s="69"/>
      <c r="BD28" s="69"/>
      <c r="BE28" s="69"/>
      <c r="BF28" s="143"/>
      <c r="BG28" s="173"/>
      <c r="BH28" s="69"/>
      <c r="BI28" s="69"/>
      <c r="BJ28" s="69"/>
      <c r="BK28" s="69"/>
      <c r="BL28" s="143"/>
      <c r="BM28" s="149"/>
      <c r="BN28" s="144">
        <f t="shared" si="12"/>
        <v>84</v>
      </c>
      <c r="BO28" s="84">
        <f t="shared" si="13"/>
        <v>0</v>
      </c>
      <c r="BP28" s="144">
        <v>84</v>
      </c>
      <c r="BQ28" s="84">
        <f t="shared" si="14"/>
        <v>0</v>
      </c>
    </row>
    <row r="29" spans="1:69" ht="15.75" customHeight="1">
      <c r="A29" s="59">
        <v>21</v>
      </c>
      <c r="B29" s="24"/>
      <c r="C29" s="23"/>
      <c r="D29" s="11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97"/>
      <c r="T29" s="79">
        <f t="shared" si="1"/>
        <v>0</v>
      </c>
      <c r="U29" s="80">
        <f t="shared" si="2"/>
        <v>0</v>
      </c>
      <c r="V29" s="157" t="e">
        <f t="shared" si="3"/>
        <v>#DIV/0!</v>
      </c>
      <c r="W29" s="80" t="e">
        <f t="shared" si="19"/>
        <v>#DIV/0!</v>
      </c>
      <c r="Z29">
        <f t="shared" si="15"/>
        <v>0</v>
      </c>
      <c r="AA29">
        <f t="shared" si="15"/>
        <v>0</v>
      </c>
      <c r="AB29">
        <f t="shared" si="15"/>
        <v>0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0</v>
      </c>
      <c r="AG29">
        <f t="shared" si="15"/>
        <v>0</v>
      </c>
      <c r="AH29">
        <f t="shared" si="15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P29" s="2">
        <f t="shared" si="5"/>
        <v>0</v>
      </c>
      <c r="AQ29" s="2">
        <f t="shared" si="6"/>
        <v>0</v>
      </c>
      <c r="AR29" s="152"/>
      <c r="AS29" s="2">
        <f t="shared" si="16"/>
        <v>0</v>
      </c>
      <c r="AT29" s="2">
        <f t="shared" si="7"/>
        <v>0</v>
      </c>
      <c r="AU29" s="152"/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133">
        <f t="shared" si="18"/>
        <v>21</v>
      </c>
      <c r="BA29" s="167">
        <f t="shared" si="17"/>
        <v>0</v>
      </c>
      <c r="BB29" s="67"/>
      <c r="BC29" s="67"/>
      <c r="BD29" s="67"/>
      <c r="BE29" s="67"/>
      <c r="BF29" s="141"/>
      <c r="BG29" s="173"/>
      <c r="BH29" s="67"/>
      <c r="BI29" s="67"/>
      <c r="BJ29" s="67"/>
      <c r="BK29" s="67"/>
      <c r="BL29" s="141"/>
      <c r="BM29" s="149"/>
      <c r="BN29" s="140">
        <f t="shared" si="12"/>
        <v>84</v>
      </c>
      <c r="BO29" s="83">
        <f t="shared" si="13"/>
        <v>0</v>
      </c>
      <c r="BP29" s="140">
        <v>84</v>
      </c>
      <c r="BQ29" s="83">
        <f t="shared" si="14"/>
        <v>0</v>
      </c>
    </row>
    <row r="30" spans="1:69" ht="15.75" customHeight="1">
      <c r="A30" s="50">
        <v>22</v>
      </c>
      <c r="B30" s="1"/>
      <c r="C30" s="3"/>
      <c r="D30" s="117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79">
        <f t="shared" si="1"/>
        <v>0</v>
      </c>
      <c r="U30" s="80">
        <f t="shared" si="2"/>
        <v>0</v>
      </c>
      <c r="V30" s="157" t="e">
        <f t="shared" si="3"/>
        <v>#DIV/0!</v>
      </c>
      <c r="W30" s="80" t="e">
        <f t="shared" si="19"/>
        <v>#DIV/0!</v>
      </c>
      <c r="Z30">
        <f t="shared" si="15"/>
        <v>0</v>
      </c>
      <c r="AA30">
        <f t="shared" si="15"/>
        <v>0</v>
      </c>
      <c r="AB30">
        <f t="shared" si="15"/>
        <v>0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0</v>
      </c>
      <c r="AG30">
        <f t="shared" si="15"/>
        <v>0</v>
      </c>
      <c r="AH30">
        <f t="shared" si="15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P30" s="2">
        <f t="shared" si="5"/>
        <v>0</v>
      </c>
      <c r="AQ30" s="2">
        <f t="shared" si="6"/>
        <v>0</v>
      </c>
      <c r="AR30" s="152"/>
      <c r="AS30" s="2">
        <f t="shared" si="16"/>
        <v>0</v>
      </c>
      <c r="AT30" s="2">
        <f t="shared" si="7"/>
        <v>0</v>
      </c>
      <c r="AU30" s="152"/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60">
        <f t="shared" si="18"/>
        <v>22</v>
      </c>
      <c r="BA30" s="167">
        <f t="shared" si="17"/>
        <v>0</v>
      </c>
      <c r="BB30" s="67"/>
      <c r="BC30" s="67"/>
      <c r="BD30" s="67"/>
      <c r="BE30" s="67"/>
      <c r="BF30" s="141"/>
      <c r="BG30" s="173"/>
      <c r="BH30" s="67"/>
      <c r="BI30" s="67"/>
      <c r="BJ30" s="67"/>
      <c r="BK30" s="67"/>
      <c r="BL30" s="141"/>
      <c r="BM30" s="149"/>
      <c r="BN30" s="142">
        <f t="shared" si="12"/>
        <v>84</v>
      </c>
      <c r="BO30" s="83">
        <f t="shared" si="13"/>
        <v>0</v>
      </c>
      <c r="BP30" s="140">
        <v>84</v>
      </c>
      <c r="BQ30" s="83">
        <f t="shared" si="14"/>
        <v>0</v>
      </c>
    </row>
    <row r="31" spans="1:69" ht="15.75" customHeight="1">
      <c r="A31" s="50">
        <v>23</v>
      </c>
      <c r="B31" s="1"/>
      <c r="C31" s="3"/>
      <c r="D31" s="117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79">
        <f t="shared" si="1"/>
        <v>0</v>
      </c>
      <c r="U31" s="80">
        <f t="shared" si="2"/>
        <v>0</v>
      </c>
      <c r="V31" s="157" t="e">
        <f t="shared" si="3"/>
        <v>#DIV/0!</v>
      </c>
      <c r="W31" s="80" t="e">
        <f t="shared" si="19"/>
        <v>#DIV/0!</v>
      </c>
      <c r="Z31">
        <f t="shared" si="15"/>
        <v>0</v>
      </c>
      <c r="AA31">
        <f t="shared" si="15"/>
        <v>0</v>
      </c>
      <c r="AB31">
        <f t="shared" si="15"/>
        <v>0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0</v>
      </c>
      <c r="AG31">
        <f t="shared" si="15"/>
        <v>0</v>
      </c>
      <c r="AH31">
        <f t="shared" si="15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P31" s="2">
        <f t="shared" si="5"/>
        <v>0</v>
      </c>
      <c r="AQ31" s="2">
        <f t="shared" si="6"/>
        <v>0</v>
      </c>
      <c r="AR31" s="152"/>
      <c r="AS31" s="2">
        <f t="shared" si="16"/>
        <v>0</v>
      </c>
      <c r="AT31" s="2">
        <f t="shared" si="7"/>
        <v>0</v>
      </c>
      <c r="AU31" s="152"/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60">
        <f t="shared" si="18"/>
        <v>23</v>
      </c>
      <c r="BA31" s="167">
        <f t="shared" si="17"/>
        <v>0</v>
      </c>
      <c r="BB31" s="67"/>
      <c r="BC31" s="67"/>
      <c r="BD31" s="67"/>
      <c r="BE31" s="67"/>
      <c r="BF31" s="141"/>
      <c r="BG31" s="173"/>
      <c r="BH31" s="67"/>
      <c r="BI31" s="67"/>
      <c r="BJ31" s="67"/>
      <c r="BK31" s="67"/>
      <c r="BL31" s="141"/>
      <c r="BM31" s="149"/>
      <c r="BN31" s="142">
        <f t="shared" si="12"/>
        <v>84</v>
      </c>
      <c r="BO31" s="83">
        <f t="shared" si="13"/>
        <v>0</v>
      </c>
      <c r="BP31" s="140">
        <v>84</v>
      </c>
      <c r="BQ31" s="83">
        <f t="shared" si="14"/>
        <v>0</v>
      </c>
    </row>
    <row r="32" spans="1:69" ht="15.75" customHeight="1">
      <c r="A32" s="50">
        <v>24</v>
      </c>
      <c r="B32" s="1"/>
      <c r="C32" s="3"/>
      <c r="D32" s="117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79">
        <f t="shared" si="1"/>
        <v>0</v>
      </c>
      <c r="U32" s="80">
        <f t="shared" si="2"/>
        <v>0</v>
      </c>
      <c r="V32" s="157" t="e">
        <f t="shared" si="3"/>
        <v>#DIV/0!</v>
      </c>
      <c r="W32" s="80" t="e">
        <f t="shared" si="19"/>
        <v>#DIV/0!</v>
      </c>
      <c r="Z32">
        <f t="shared" si="15"/>
        <v>0</v>
      </c>
      <c r="AA32">
        <f t="shared" si="15"/>
        <v>0</v>
      </c>
      <c r="AB32">
        <f t="shared" si="15"/>
        <v>0</v>
      </c>
      <c r="AC32">
        <f t="shared" si="15"/>
        <v>0</v>
      </c>
      <c r="AD32">
        <f t="shared" si="15"/>
        <v>0</v>
      </c>
      <c r="AE32">
        <f t="shared" si="15"/>
        <v>0</v>
      </c>
      <c r="AF32">
        <f t="shared" si="15"/>
        <v>0</v>
      </c>
      <c r="AG32">
        <f t="shared" si="15"/>
        <v>0</v>
      </c>
      <c r="AH32">
        <f t="shared" si="15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P32" s="2">
        <f t="shared" si="5"/>
        <v>0</v>
      </c>
      <c r="AQ32" s="2">
        <f t="shared" si="6"/>
        <v>0</v>
      </c>
      <c r="AR32" s="152"/>
      <c r="AS32" s="2">
        <f t="shared" si="16"/>
        <v>0</v>
      </c>
      <c r="AT32" s="2">
        <f t="shared" si="7"/>
        <v>0</v>
      </c>
      <c r="AU32" s="152"/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60">
        <f t="shared" si="18"/>
        <v>24</v>
      </c>
      <c r="BA32" s="167">
        <f t="shared" si="17"/>
        <v>0</v>
      </c>
      <c r="BB32" s="67"/>
      <c r="BC32" s="67"/>
      <c r="BD32" s="67"/>
      <c r="BE32" s="67"/>
      <c r="BF32" s="141"/>
      <c r="BG32" s="173"/>
      <c r="BH32" s="67"/>
      <c r="BI32" s="67"/>
      <c r="BJ32" s="67"/>
      <c r="BK32" s="67"/>
      <c r="BL32" s="141"/>
      <c r="BM32" s="149"/>
      <c r="BN32" s="142">
        <f t="shared" si="12"/>
        <v>84</v>
      </c>
      <c r="BO32" s="83">
        <f t="shared" si="13"/>
        <v>0</v>
      </c>
      <c r="BP32" s="140">
        <v>84</v>
      </c>
      <c r="BQ32" s="83">
        <f t="shared" si="14"/>
        <v>0</v>
      </c>
    </row>
    <row r="33" spans="1:69" ht="15.75" customHeight="1" thickBot="1">
      <c r="A33" s="54">
        <v>25</v>
      </c>
      <c r="B33" s="26"/>
      <c r="C33" s="25"/>
      <c r="D33" s="118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81">
        <f t="shared" si="1"/>
        <v>0</v>
      </c>
      <c r="U33" s="82">
        <f t="shared" si="2"/>
        <v>0</v>
      </c>
      <c r="V33" s="158" t="e">
        <f t="shared" si="3"/>
        <v>#DIV/0!</v>
      </c>
      <c r="W33" s="80" t="e">
        <f t="shared" si="19"/>
        <v>#DIV/0!</v>
      </c>
      <c r="Z33">
        <f t="shared" si="15"/>
        <v>0</v>
      </c>
      <c r="AA33">
        <f t="shared" si="15"/>
        <v>0</v>
      </c>
      <c r="AB33">
        <f t="shared" si="15"/>
        <v>0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0</v>
      </c>
      <c r="AG33">
        <f t="shared" si="15"/>
        <v>0</v>
      </c>
      <c r="AH33">
        <f t="shared" si="15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P33" s="2">
        <f t="shared" si="5"/>
        <v>0</v>
      </c>
      <c r="AQ33" s="2">
        <f t="shared" si="6"/>
        <v>0</v>
      </c>
      <c r="AR33" s="152"/>
      <c r="AS33" s="2">
        <f t="shared" si="16"/>
        <v>0</v>
      </c>
      <c r="AT33" s="2">
        <f t="shared" si="7"/>
        <v>0</v>
      </c>
      <c r="AU33" s="152"/>
      <c r="AV33" s="2">
        <f t="shared" si="8"/>
        <v>0</v>
      </c>
      <c r="AW33" s="2">
        <f t="shared" si="9"/>
        <v>0</v>
      </c>
      <c r="AX33" s="2">
        <f t="shared" si="10"/>
        <v>0</v>
      </c>
      <c r="AY33" s="2">
        <f t="shared" si="11"/>
        <v>0</v>
      </c>
      <c r="AZ33" s="62">
        <f t="shared" si="18"/>
        <v>25</v>
      </c>
      <c r="BA33" s="168">
        <f t="shared" si="17"/>
        <v>0</v>
      </c>
      <c r="BB33" s="69"/>
      <c r="BC33" s="69"/>
      <c r="BD33" s="69"/>
      <c r="BE33" s="69"/>
      <c r="BF33" s="143"/>
      <c r="BG33" s="173"/>
      <c r="BH33" s="69"/>
      <c r="BI33" s="69"/>
      <c r="BJ33" s="69"/>
      <c r="BK33" s="69"/>
      <c r="BL33" s="143"/>
      <c r="BM33" s="149"/>
      <c r="BN33" s="144">
        <f t="shared" si="12"/>
        <v>84</v>
      </c>
      <c r="BO33" s="84">
        <f t="shared" si="13"/>
        <v>0</v>
      </c>
      <c r="BP33" s="144">
        <v>84</v>
      </c>
      <c r="BQ33" s="84">
        <f t="shared" si="14"/>
        <v>0</v>
      </c>
    </row>
    <row r="34" spans="1:69" ht="15.75" customHeight="1">
      <c r="A34" s="59">
        <v>26</v>
      </c>
      <c r="B34" s="29"/>
      <c r="C34" s="30"/>
      <c r="D34" s="121"/>
      <c r="E34" s="9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79">
        <f t="shared" si="1"/>
        <v>0</v>
      </c>
      <c r="U34" s="80">
        <f t="shared" si="2"/>
        <v>0</v>
      </c>
      <c r="V34" s="157" t="e">
        <f t="shared" si="3"/>
        <v>#DIV/0!</v>
      </c>
      <c r="W34" s="80" t="e">
        <f t="shared" si="19"/>
        <v>#DIV/0!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>
        <f t="shared" si="15"/>
        <v>0</v>
      </c>
      <c r="AG34">
        <f t="shared" si="15"/>
        <v>0</v>
      </c>
      <c r="AH34">
        <f t="shared" si="15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P34" s="2">
        <f t="shared" si="5"/>
        <v>0</v>
      </c>
      <c r="AQ34" s="2">
        <f t="shared" si="6"/>
        <v>0</v>
      </c>
      <c r="AR34" s="152"/>
      <c r="AS34" s="2">
        <f t="shared" si="16"/>
        <v>0</v>
      </c>
      <c r="AT34" s="2">
        <f t="shared" si="7"/>
        <v>0</v>
      </c>
      <c r="AU34" s="152"/>
      <c r="AV34" s="2">
        <f>+AP34+AS34</f>
        <v>0</v>
      </c>
      <c r="AW34" s="2">
        <f>+AP34+AT34</f>
        <v>0</v>
      </c>
      <c r="AX34" s="2">
        <f>+AQ34+AS34</f>
        <v>0</v>
      </c>
      <c r="AY34" s="2">
        <f>+AQ34+AT34</f>
        <v>0</v>
      </c>
      <c r="AZ34" s="133">
        <f t="shared" si="18"/>
        <v>26</v>
      </c>
      <c r="BA34" s="167">
        <f t="shared" si="17"/>
        <v>0</v>
      </c>
      <c r="BB34" s="68"/>
      <c r="BC34" s="68"/>
      <c r="BD34" s="68"/>
      <c r="BE34" s="68"/>
      <c r="BF34" s="138"/>
      <c r="BG34" s="173"/>
      <c r="BH34" s="68"/>
      <c r="BI34" s="68"/>
      <c r="BJ34" s="68"/>
      <c r="BK34" s="68"/>
      <c r="BL34" s="138"/>
      <c r="BM34" s="149"/>
      <c r="BN34" s="140">
        <f t="shared" si="12"/>
        <v>84</v>
      </c>
      <c r="BO34" s="83">
        <f t="shared" si="13"/>
        <v>0</v>
      </c>
      <c r="BP34" s="140">
        <v>84</v>
      </c>
      <c r="BQ34" s="83">
        <f t="shared" si="14"/>
        <v>0</v>
      </c>
    </row>
    <row r="35" spans="1:69" ht="15.75" customHeight="1">
      <c r="A35" s="50">
        <v>27</v>
      </c>
      <c r="B35" s="24"/>
      <c r="C35" s="23"/>
      <c r="D35" s="120"/>
      <c r="E35" s="4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79">
        <f t="shared" si="1"/>
        <v>0</v>
      </c>
      <c r="U35" s="80">
        <f t="shared" si="2"/>
        <v>0</v>
      </c>
      <c r="V35" s="157" t="e">
        <f t="shared" si="3"/>
        <v>#DIV/0!</v>
      </c>
      <c r="W35" s="80" t="e">
        <f t="shared" si="19"/>
        <v>#DIV/0!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P35" s="2">
        <f t="shared" si="5"/>
        <v>0</v>
      </c>
      <c r="AQ35" s="2">
        <f t="shared" si="6"/>
        <v>0</v>
      </c>
      <c r="AR35" s="152"/>
      <c r="AS35" s="2">
        <f t="shared" si="16"/>
        <v>0</v>
      </c>
      <c r="AT35" s="2">
        <f t="shared" si="7"/>
        <v>0</v>
      </c>
      <c r="AU35" s="152"/>
      <c r="AV35" s="2">
        <f>+AP35+AS35</f>
        <v>0</v>
      </c>
      <c r="AW35" s="2">
        <f>+AP35+AT35</f>
        <v>0</v>
      </c>
      <c r="AX35" s="2">
        <f>+AQ35+AS35</f>
        <v>0</v>
      </c>
      <c r="AY35" s="2">
        <f>+AQ35+AT35</f>
        <v>0</v>
      </c>
      <c r="AZ35" s="60">
        <f t="shared" si="18"/>
        <v>27</v>
      </c>
      <c r="BA35" s="167">
        <f t="shared" si="17"/>
        <v>0</v>
      </c>
      <c r="BB35" s="67"/>
      <c r="BC35" s="67"/>
      <c r="BD35" s="67"/>
      <c r="BE35" s="67"/>
      <c r="BF35" s="141"/>
      <c r="BG35" s="173"/>
      <c r="BH35" s="67"/>
      <c r="BI35" s="67"/>
      <c r="BJ35" s="67"/>
      <c r="BK35" s="67"/>
      <c r="BL35" s="141"/>
      <c r="BM35" s="149"/>
      <c r="BN35" s="142">
        <f t="shared" si="12"/>
        <v>84</v>
      </c>
      <c r="BO35" s="83">
        <f t="shared" si="13"/>
        <v>0</v>
      </c>
      <c r="BP35" s="140">
        <v>84</v>
      </c>
      <c r="BQ35" s="83">
        <f t="shared" si="14"/>
        <v>0</v>
      </c>
    </row>
    <row r="36" spans="1:69" ht="15.75" customHeight="1">
      <c r="A36" s="50">
        <v>28</v>
      </c>
      <c r="B36" s="31"/>
      <c r="C36" s="31"/>
      <c r="D36" s="122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79">
        <f t="shared" si="1"/>
        <v>0</v>
      </c>
      <c r="U36" s="80">
        <f t="shared" si="2"/>
        <v>0</v>
      </c>
      <c r="V36" s="157" t="e">
        <f t="shared" si="3"/>
        <v>#DIV/0!</v>
      </c>
      <c r="W36" s="80" t="e">
        <f t="shared" si="19"/>
        <v>#DIV/0!</v>
      </c>
      <c r="Z36">
        <f t="shared" si="15"/>
        <v>0</v>
      </c>
      <c r="AA36">
        <f t="shared" si="15"/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P36" s="2">
        <f t="shared" si="5"/>
        <v>0</v>
      </c>
      <c r="AQ36" s="2">
        <f t="shared" si="6"/>
        <v>0</v>
      </c>
      <c r="AR36" s="152"/>
      <c r="AS36" s="2">
        <f t="shared" si="16"/>
        <v>0</v>
      </c>
      <c r="AT36" s="2">
        <f t="shared" si="7"/>
        <v>0</v>
      </c>
      <c r="AU36" s="152"/>
      <c r="AV36" s="2">
        <f t="shared" si="8"/>
        <v>0</v>
      </c>
      <c r="AW36" s="2">
        <f t="shared" si="9"/>
        <v>0</v>
      </c>
      <c r="AX36" s="2">
        <f t="shared" si="10"/>
        <v>0</v>
      </c>
      <c r="AY36" s="2">
        <f t="shared" si="11"/>
        <v>0</v>
      </c>
      <c r="AZ36" s="60">
        <f t="shared" si="18"/>
        <v>28</v>
      </c>
      <c r="BA36" s="167">
        <f t="shared" si="17"/>
        <v>0</v>
      </c>
      <c r="BB36" s="67"/>
      <c r="BC36" s="67"/>
      <c r="BD36" s="67"/>
      <c r="BE36" s="67"/>
      <c r="BF36" s="141"/>
      <c r="BG36" s="173"/>
      <c r="BH36" s="67"/>
      <c r="BI36" s="67"/>
      <c r="BJ36" s="67"/>
      <c r="BK36" s="67"/>
      <c r="BL36" s="141"/>
      <c r="BM36" s="149"/>
      <c r="BN36" s="142">
        <f t="shared" si="12"/>
        <v>84</v>
      </c>
      <c r="BO36" s="83">
        <f t="shared" si="13"/>
        <v>0</v>
      </c>
      <c r="BP36" s="140">
        <v>84</v>
      </c>
      <c r="BQ36" s="83">
        <f t="shared" si="14"/>
        <v>0</v>
      </c>
    </row>
    <row r="37" spans="1:69" ht="15.75" customHeight="1">
      <c r="A37" s="50">
        <v>29</v>
      </c>
      <c r="B37" s="31"/>
      <c r="C37" s="31"/>
      <c r="D37" s="122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79">
        <f t="shared" si="1"/>
        <v>0</v>
      </c>
      <c r="U37" s="80">
        <f t="shared" si="2"/>
        <v>0</v>
      </c>
      <c r="V37" s="157" t="e">
        <f t="shared" si="3"/>
        <v>#DIV/0!</v>
      </c>
      <c r="W37" s="80" t="e">
        <f t="shared" si="19"/>
        <v>#DIV/0!</v>
      </c>
      <c r="Z37">
        <f t="shared" si="15"/>
        <v>0</v>
      </c>
      <c r="AA37">
        <f t="shared" si="15"/>
        <v>0</v>
      </c>
      <c r="AB37">
        <f t="shared" si="15"/>
        <v>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P37" s="2">
        <f t="shared" si="5"/>
        <v>0</v>
      </c>
      <c r="AQ37" s="2">
        <f t="shared" si="6"/>
        <v>0</v>
      </c>
      <c r="AR37" s="152"/>
      <c r="AS37" s="2">
        <f t="shared" si="16"/>
        <v>0</v>
      </c>
      <c r="AT37" s="2">
        <f t="shared" si="7"/>
        <v>0</v>
      </c>
      <c r="AU37" s="152"/>
      <c r="AV37" s="2">
        <f t="shared" si="8"/>
        <v>0</v>
      </c>
      <c r="AW37" s="2">
        <f t="shared" si="9"/>
        <v>0</v>
      </c>
      <c r="AX37" s="2">
        <f t="shared" si="10"/>
        <v>0</v>
      </c>
      <c r="AY37" s="2">
        <f t="shared" si="11"/>
        <v>0</v>
      </c>
      <c r="AZ37" s="60">
        <f t="shared" si="18"/>
        <v>29</v>
      </c>
      <c r="BA37" s="167">
        <f t="shared" si="17"/>
        <v>0</v>
      </c>
      <c r="BB37" s="67"/>
      <c r="BC37" s="67"/>
      <c r="BD37" s="67"/>
      <c r="BE37" s="67"/>
      <c r="BF37" s="141"/>
      <c r="BG37" s="173"/>
      <c r="BH37" s="67"/>
      <c r="BI37" s="67"/>
      <c r="BJ37" s="67"/>
      <c r="BK37" s="67"/>
      <c r="BL37" s="141"/>
      <c r="BM37" s="149"/>
      <c r="BN37" s="142">
        <f t="shared" si="12"/>
        <v>84</v>
      </c>
      <c r="BO37" s="83">
        <f t="shared" si="13"/>
        <v>0</v>
      </c>
      <c r="BP37" s="140">
        <v>84</v>
      </c>
      <c r="BQ37" s="83">
        <f t="shared" si="14"/>
        <v>0</v>
      </c>
    </row>
    <row r="38" spans="1:69" ht="15.75" customHeight="1" thickBot="1">
      <c r="A38" s="54">
        <v>30</v>
      </c>
      <c r="B38" s="63"/>
      <c r="C38" s="63"/>
      <c r="D38" s="123"/>
      <c r="E38" s="55"/>
      <c r="F38" s="56"/>
      <c r="G38" s="56"/>
      <c r="H38" s="56"/>
      <c r="I38" s="56"/>
      <c r="J38" s="56"/>
      <c r="K38" s="56"/>
      <c r="L38" s="56"/>
      <c r="M38" s="56"/>
      <c r="N38" s="57"/>
      <c r="O38" s="56"/>
      <c r="P38" s="56"/>
      <c r="Q38" s="56"/>
      <c r="R38" s="56"/>
      <c r="S38" s="58"/>
      <c r="T38" s="81">
        <f t="shared" si="1"/>
        <v>0</v>
      </c>
      <c r="U38" s="82">
        <f t="shared" si="2"/>
        <v>0</v>
      </c>
      <c r="V38" s="158" t="e">
        <f t="shared" si="3"/>
        <v>#DIV/0!</v>
      </c>
      <c r="W38" s="80" t="e">
        <f t="shared" si="19"/>
        <v>#DIV/0!</v>
      </c>
      <c r="Z38">
        <f t="shared" si="15"/>
        <v>0</v>
      </c>
      <c r="AA38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>
        <f t="shared" si="15"/>
        <v>0</v>
      </c>
      <c r="AH38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P38" s="2">
        <f t="shared" si="5"/>
        <v>0</v>
      </c>
      <c r="AQ38" s="2">
        <f t="shared" si="6"/>
        <v>0</v>
      </c>
      <c r="AR38" s="152"/>
      <c r="AS38" s="2">
        <f t="shared" si="16"/>
        <v>0</v>
      </c>
      <c r="AT38" s="2">
        <f t="shared" si="7"/>
        <v>0</v>
      </c>
      <c r="AU38" s="152"/>
      <c r="AV38" s="2">
        <f t="shared" si="8"/>
        <v>0</v>
      </c>
      <c r="AW38" s="2">
        <f t="shared" si="9"/>
        <v>0</v>
      </c>
      <c r="AX38" s="2">
        <f t="shared" si="10"/>
        <v>0</v>
      </c>
      <c r="AY38" s="2">
        <f t="shared" si="11"/>
        <v>0</v>
      </c>
      <c r="AZ38" s="62">
        <f t="shared" si="18"/>
        <v>30</v>
      </c>
      <c r="BA38" s="168">
        <f t="shared" si="17"/>
        <v>0</v>
      </c>
      <c r="BB38" s="69"/>
      <c r="BC38" s="69"/>
      <c r="BD38" s="69"/>
      <c r="BE38" s="69"/>
      <c r="BF38" s="143"/>
      <c r="BG38" s="173"/>
      <c r="BH38" s="69"/>
      <c r="BI38" s="69"/>
      <c r="BJ38" s="69"/>
      <c r="BK38" s="69"/>
      <c r="BL38" s="143"/>
      <c r="BM38" s="149"/>
      <c r="BN38" s="144">
        <f t="shared" si="12"/>
        <v>84</v>
      </c>
      <c r="BO38" s="84">
        <f t="shared" si="13"/>
        <v>0</v>
      </c>
      <c r="BP38" s="144">
        <v>84</v>
      </c>
      <c r="BQ38" s="84">
        <f t="shared" si="14"/>
        <v>0</v>
      </c>
    </row>
    <row r="39" spans="1:69" ht="15.75" customHeight="1">
      <c r="A39" s="59">
        <v>31</v>
      </c>
      <c r="B39" s="64"/>
      <c r="C39" s="64"/>
      <c r="D39" s="124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79">
        <f t="shared" si="1"/>
        <v>0</v>
      </c>
      <c r="U39" s="80">
        <f t="shared" si="2"/>
        <v>0</v>
      </c>
      <c r="V39" s="157" t="e">
        <f t="shared" si="3"/>
        <v>#DIV/0!</v>
      </c>
      <c r="W39" s="80" t="e">
        <f t="shared" si="19"/>
        <v>#DIV/0!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  <c r="AD39">
        <f t="shared" si="15"/>
        <v>0</v>
      </c>
      <c r="AE39">
        <f t="shared" si="15"/>
        <v>0</v>
      </c>
      <c r="AF39">
        <f t="shared" si="15"/>
        <v>0</v>
      </c>
      <c r="AG39">
        <f t="shared" si="15"/>
        <v>0</v>
      </c>
      <c r="AH39">
        <f t="shared" si="15"/>
        <v>0</v>
      </c>
      <c r="AI39">
        <f t="shared" si="15"/>
        <v>0</v>
      </c>
      <c r="AJ39">
        <f t="shared" si="15"/>
        <v>0</v>
      </c>
      <c r="AK39">
        <f t="shared" si="15"/>
        <v>0</v>
      </c>
      <c r="AL39">
        <f t="shared" si="15"/>
        <v>0</v>
      </c>
      <c r="AM39">
        <f t="shared" si="15"/>
        <v>0</v>
      </c>
      <c r="AN39">
        <f t="shared" si="15"/>
        <v>0</v>
      </c>
      <c r="AP39" s="2">
        <f t="shared" si="5"/>
        <v>0</v>
      </c>
      <c r="AQ39" s="2">
        <f t="shared" si="6"/>
        <v>0</v>
      </c>
      <c r="AR39" s="152"/>
      <c r="AS39" s="2">
        <f t="shared" si="16"/>
        <v>0</v>
      </c>
      <c r="AT39" s="2">
        <f t="shared" si="7"/>
        <v>0</v>
      </c>
      <c r="AU39" s="152"/>
      <c r="AV39" s="2">
        <f t="shared" si="8"/>
        <v>0</v>
      </c>
      <c r="AW39" s="2">
        <f t="shared" si="9"/>
        <v>0</v>
      </c>
      <c r="AX39" s="2">
        <f t="shared" si="10"/>
        <v>0</v>
      </c>
      <c r="AY39" s="2">
        <f t="shared" si="11"/>
        <v>0</v>
      </c>
      <c r="AZ39" s="133">
        <f t="shared" si="18"/>
        <v>31</v>
      </c>
      <c r="BA39" s="167">
        <f t="shared" si="17"/>
        <v>0</v>
      </c>
      <c r="BB39" s="68"/>
      <c r="BC39" s="68"/>
      <c r="BD39" s="68"/>
      <c r="BE39" s="68"/>
      <c r="BF39" s="138"/>
      <c r="BG39" s="173"/>
      <c r="BH39" s="68"/>
      <c r="BI39" s="68"/>
      <c r="BJ39" s="68"/>
      <c r="BK39" s="68"/>
      <c r="BL39" s="138"/>
      <c r="BM39" s="149"/>
      <c r="BN39" s="140">
        <f t="shared" si="12"/>
        <v>84</v>
      </c>
      <c r="BO39" s="83">
        <f t="shared" si="13"/>
        <v>0</v>
      </c>
      <c r="BP39" s="140">
        <v>84</v>
      </c>
      <c r="BQ39" s="83">
        <f t="shared" si="14"/>
        <v>0</v>
      </c>
    </row>
    <row r="40" spans="1:69" ht="15.75" customHeight="1">
      <c r="A40" s="50">
        <v>32</v>
      </c>
      <c r="B40" s="31"/>
      <c r="C40" s="31"/>
      <c r="D40" s="122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79">
        <f t="shared" si="1"/>
        <v>0</v>
      </c>
      <c r="U40" s="80">
        <f t="shared" si="2"/>
        <v>0</v>
      </c>
      <c r="V40" s="157" t="e">
        <f t="shared" si="3"/>
        <v>#DIV/0!</v>
      </c>
      <c r="W40" s="80" t="e">
        <f t="shared" si="19"/>
        <v>#DIV/0!</v>
      </c>
      <c r="Z40">
        <f aca="true" t="shared" si="20" ref="Z40:AN43">IF(E40="d",2,IF(E40="nd",1,0))</f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  <c r="AF40">
        <f t="shared" si="20"/>
        <v>0</v>
      </c>
      <c r="AG40">
        <f t="shared" si="20"/>
        <v>0</v>
      </c>
      <c r="AH40">
        <f t="shared" si="20"/>
        <v>0</v>
      </c>
      <c r="AI40">
        <f t="shared" si="20"/>
        <v>0</v>
      </c>
      <c r="AJ40">
        <f t="shared" si="20"/>
        <v>0</v>
      </c>
      <c r="AK40">
        <f t="shared" si="20"/>
        <v>0</v>
      </c>
      <c r="AL40">
        <f t="shared" si="20"/>
        <v>0</v>
      </c>
      <c r="AM40">
        <f t="shared" si="20"/>
        <v>0</v>
      </c>
      <c r="AN40">
        <f t="shared" si="20"/>
        <v>0</v>
      </c>
      <c r="AP40" s="2">
        <f t="shared" si="5"/>
        <v>0</v>
      </c>
      <c r="AQ40" s="2">
        <f t="shared" si="6"/>
        <v>0</v>
      </c>
      <c r="AR40" s="152"/>
      <c r="AS40" s="2">
        <f t="shared" si="16"/>
        <v>0</v>
      </c>
      <c r="AT40" s="2">
        <f t="shared" si="7"/>
        <v>0</v>
      </c>
      <c r="AU40" s="152"/>
      <c r="AV40" s="2">
        <f t="shared" si="8"/>
        <v>0</v>
      </c>
      <c r="AW40" s="2">
        <f t="shared" si="9"/>
        <v>0</v>
      </c>
      <c r="AX40" s="2">
        <f t="shared" si="10"/>
        <v>0</v>
      </c>
      <c r="AY40" s="2">
        <f t="shared" si="11"/>
        <v>0</v>
      </c>
      <c r="AZ40" s="60">
        <f t="shared" si="18"/>
        <v>32</v>
      </c>
      <c r="BA40" s="167">
        <f t="shared" si="17"/>
        <v>0</v>
      </c>
      <c r="BB40" s="67"/>
      <c r="BC40" s="67"/>
      <c r="BD40" s="67"/>
      <c r="BE40" s="67"/>
      <c r="BF40" s="141"/>
      <c r="BG40" s="173"/>
      <c r="BH40" s="67"/>
      <c r="BI40" s="67"/>
      <c r="BJ40" s="67"/>
      <c r="BK40" s="67"/>
      <c r="BL40" s="141"/>
      <c r="BM40" s="149"/>
      <c r="BN40" s="142">
        <f t="shared" si="12"/>
        <v>84</v>
      </c>
      <c r="BO40" s="83">
        <f t="shared" si="13"/>
        <v>0</v>
      </c>
      <c r="BP40" s="140">
        <v>84</v>
      </c>
      <c r="BQ40" s="83">
        <f t="shared" si="14"/>
        <v>0</v>
      </c>
    </row>
    <row r="41" spans="1:69" ht="15.75" customHeight="1">
      <c r="A41" s="50">
        <v>33</v>
      </c>
      <c r="B41" s="31"/>
      <c r="C41" s="31"/>
      <c r="D41" s="122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79">
        <f t="shared" si="1"/>
        <v>0</v>
      </c>
      <c r="U41" s="80">
        <f t="shared" si="2"/>
        <v>0</v>
      </c>
      <c r="V41" s="157" t="e">
        <f t="shared" si="3"/>
        <v>#DIV/0!</v>
      </c>
      <c r="W41" s="80" t="e">
        <f t="shared" si="19"/>
        <v>#DIV/0!</v>
      </c>
      <c r="Z41">
        <f t="shared" si="20"/>
        <v>0</v>
      </c>
      <c r="AA41">
        <f t="shared" si="20"/>
        <v>0</v>
      </c>
      <c r="AB41">
        <f t="shared" si="20"/>
        <v>0</v>
      </c>
      <c r="AC41">
        <f t="shared" si="20"/>
        <v>0</v>
      </c>
      <c r="AD41">
        <f t="shared" si="20"/>
        <v>0</v>
      </c>
      <c r="AE41">
        <f t="shared" si="20"/>
        <v>0</v>
      </c>
      <c r="AF41">
        <f t="shared" si="20"/>
        <v>0</v>
      </c>
      <c r="AG41">
        <f t="shared" si="20"/>
        <v>0</v>
      </c>
      <c r="AH41">
        <f t="shared" si="20"/>
        <v>0</v>
      </c>
      <c r="AI41">
        <f t="shared" si="20"/>
        <v>0</v>
      </c>
      <c r="AJ41">
        <f t="shared" si="20"/>
        <v>0</v>
      </c>
      <c r="AK41">
        <f t="shared" si="20"/>
        <v>0</v>
      </c>
      <c r="AL41">
        <f t="shared" si="20"/>
        <v>0</v>
      </c>
      <c r="AM41">
        <f t="shared" si="20"/>
        <v>0</v>
      </c>
      <c r="AN41">
        <f t="shared" si="20"/>
        <v>0</v>
      </c>
      <c r="AP41" s="2">
        <f t="shared" si="5"/>
        <v>0</v>
      </c>
      <c r="AQ41" s="2">
        <f t="shared" si="6"/>
        <v>0</v>
      </c>
      <c r="AR41" s="152"/>
      <c r="AS41" s="2">
        <f t="shared" si="16"/>
        <v>0</v>
      </c>
      <c r="AT41" s="2">
        <f t="shared" si="7"/>
        <v>0</v>
      </c>
      <c r="AU41" s="152"/>
      <c r="AV41" s="2">
        <f t="shared" si="8"/>
        <v>0</v>
      </c>
      <c r="AW41" s="2">
        <f t="shared" si="9"/>
        <v>0</v>
      </c>
      <c r="AX41" s="2">
        <f t="shared" si="10"/>
        <v>0</v>
      </c>
      <c r="AY41" s="2">
        <f t="shared" si="11"/>
        <v>0</v>
      </c>
      <c r="AZ41" s="60">
        <f t="shared" si="18"/>
        <v>33</v>
      </c>
      <c r="BA41" s="167">
        <f t="shared" si="17"/>
        <v>0</v>
      </c>
      <c r="BB41" s="67"/>
      <c r="BC41" s="67"/>
      <c r="BD41" s="67"/>
      <c r="BE41" s="67"/>
      <c r="BF41" s="141"/>
      <c r="BG41" s="173"/>
      <c r="BH41" s="67"/>
      <c r="BI41" s="67"/>
      <c r="BJ41" s="67"/>
      <c r="BK41" s="67"/>
      <c r="BL41" s="141"/>
      <c r="BM41" s="149"/>
      <c r="BN41" s="142">
        <f t="shared" si="12"/>
        <v>84</v>
      </c>
      <c r="BO41" s="83">
        <f t="shared" si="13"/>
        <v>0</v>
      </c>
      <c r="BP41" s="140">
        <v>84</v>
      </c>
      <c r="BQ41" s="83">
        <f t="shared" si="14"/>
        <v>0</v>
      </c>
    </row>
    <row r="42" spans="1:69" ht="15.75" customHeight="1">
      <c r="A42" s="65">
        <v>34</v>
      </c>
      <c r="B42" s="31"/>
      <c r="C42" s="31"/>
      <c r="D42" s="122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79">
        <f t="shared" si="1"/>
        <v>0</v>
      </c>
      <c r="U42" s="80">
        <f t="shared" si="2"/>
        <v>0</v>
      </c>
      <c r="V42" s="157" t="e">
        <f t="shared" si="3"/>
        <v>#DIV/0!</v>
      </c>
      <c r="W42" s="80" t="e">
        <f t="shared" si="19"/>
        <v>#DIV/0!</v>
      </c>
      <c r="Z42">
        <f t="shared" si="20"/>
        <v>0</v>
      </c>
      <c r="AA42">
        <f t="shared" si="20"/>
        <v>0</v>
      </c>
      <c r="AB42">
        <f t="shared" si="20"/>
        <v>0</v>
      </c>
      <c r="AC42">
        <f t="shared" si="20"/>
        <v>0</v>
      </c>
      <c r="AD42">
        <f t="shared" si="20"/>
        <v>0</v>
      </c>
      <c r="AE42">
        <f t="shared" si="20"/>
        <v>0</v>
      </c>
      <c r="AF42">
        <f t="shared" si="20"/>
        <v>0</v>
      </c>
      <c r="AG42">
        <f t="shared" si="20"/>
        <v>0</v>
      </c>
      <c r="AH42">
        <f t="shared" si="20"/>
        <v>0</v>
      </c>
      <c r="AI42">
        <f t="shared" si="20"/>
        <v>0</v>
      </c>
      <c r="AJ42">
        <f t="shared" si="20"/>
        <v>0</v>
      </c>
      <c r="AK42">
        <f t="shared" si="20"/>
        <v>0</v>
      </c>
      <c r="AL42">
        <f t="shared" si="20"/>
        <v>0</v>
      </c>
      <c r="AM42">
        <f t="shared" si="20"/>
        <v>0</v>
      </c>
      <c r="AN42">
        <f t="shared" si="20"/>
        <v>0</v>
      </c>
      <c r="AP42" s="2">
        <f t="shared" si="5"/>
        <v>0</v>
      </c>
      <c r="AQ42" s="2">
        <f t="shared" si="6"/>
        <v>0</v>
      </c>
      <c r="AR42" s="152"/>
      <c r="AS42" s="2">
        <f t="shared" si="16"/>
        <v>0</v>
      </c>
      <c r="AT42" s="2">
        <f t="shared" si="7"/>
        <v>0</v>
      </c>
      <c r="AU42" s="152"/>
      <c r="AV42" s="2">
        <f t="shared" si="8"/>
        <v>0</v>
      </c>
      <c r="AW42" s="2">
        <f t="shared" si="9"/>
        <v>0</v>
      </c>
      <c r="AX42" s="2">
        <f t="shared" si="10"/>
        <v>0</v>
      </c>
      <c r="AY42" s="2">
        <f t="shared" si="11"/>
        <v>0</v>
      </c>
      <c r="AZ42" s="60">
        <f t="shared" si="18"/>
        <v>34</v>
      </c>
      <c r="BA42" s="167">
        <f t="shared" si="17"/>
        <v>0</v>
      </c>
      <c r="BB42" s="67"/>
      <c r="BC42" s="67"/>
      <c r="BD42" s="67"/>
      <c r="BE42" s="67"/>
      <c r="BF42" s="141"/>
      <c r="BG42" s="173"/>
      <c r="BH42" s="67"/>
      <c r="BI42" s="67"/>
      <c r="BJ42" s="67"/>
      <c r="BK42" s="67"/>
      <c r="BL42" s="141"/>
      <c r="BM42" s="149"/>
      <c r="BN42" s="142">
        <f t="shared" si="12"/>
        <v>84</v>
      </c>
      <c r="BO42" s="83">
        <f t="shared" si="13"/>
        <v>0</v>
      </c>
      <c r="BP42" s="140">
        <v>84</v>
      </c>
      <c r="BQ42" s="83">
        <f t="shared" si="14"/>
        <v>0</v>
      </c>
    </row>
    <row r="43" spans="1:69" ht="15.75" customHeight="1" thickBot="1">
      <c r="A43" s="66">
        <v>35</v>
      </c>
      <c r="B43" s="63"/>
      <c r="C43" s="63"/>
      <c r="D43" s="123"/>
      <c r="E43" s="55"/>
      <c r="F43" s="56"/>
      <c r="G43" s="56"/>
      <c r="H43" s="57"/>
      <c r="I43" s="57"/>
      <c r="J43" s="57"/>
      <c r="K43" s="57"/>
      <c r="L43" s="57"/>
      <c r="M43" s="57"/>
      <c r="N43" s="57"/>
      <c r="O43" s="56"/>
      <c r="P43" s="56"/>
      <c r="Q43" s="56"/>
      <c r="R43" s="56"/>
      <c r="S43" s="58"/>
      <c r="T43" s="81">
        <f t="shared" si="1"/>
        <v>0</v>
      </c>
      <c r="U43" s="82">
        <f t="shared" si="2"/>
        <v>0</v>
      </c>
      <c r="V43" s="158" t="e">
        <f t="shared" si="3"/>
        <v>#DIV/0!</v>
      </c>
      <c r="W43" s="80" t="e">
        <f t="shared" si="19"/>
        <v>#DIV/0!</v>
      </c>
      <c r="Z43">
        <f t="shared" si="20"/>
        <v>0</v>
      </c>
      <c r="AA43">
        <f t="shared" si="20"/>
        <v>0</v>
      </c>
      <c r="AB43">
        <f t="shared" si="20"/>
        <v>0</v>
      </c>
      <c r="AC43">
        <f t="shared" si="20"/>
        <v>0</v>
      </c>
      <c r="AD43">
        <f t="shared" si="20"/>
        <v>0</v>
      </c>
      <c r="AE43">
        <f t="shared" si="20"/>
        <v>0</v>
      </c>
      <c r="AF43">
        <f t="shared" si="20"/>
        <v>0</v>
      </c>
      <c r="AG43">
        <f t="shared" si="20"/>
        <v>0</v>
      </c>
      <c r="AH43">
        <f t="shared" si="20"/>
        <v>0</v>
      </c>
      <c r="AI43">
        <f t="shared" si="20"/>
        <v>0</v>
      </c>
      <c r="AJ43">
        <f t="shared" si="20"/>
        <v>0</v>
      </c>
      <c r="AK43">
        <f t="shared" si="20"/>
        <v>0</v>
      </c>
      <c r="AL43">
        <f t="shared" si="20"/>
        <v>0</v>
      </c>
      <c r="AM43">
        <f t="shared" si="20"/>
        <v>0</v>
      </c>
      <c r="AN43">
        <f t="shared" si="20"/>
        <v>0</v>
      </c>
      <c r="AP43" s="2">
        <f t="shared" si="5"/>
        <v>0</v>
      </c>
      <c r="AQ43" s="2">
        <f t="shared" si="6"/>
        <v>0</v>
      </c>
      <c r="AR43" s="152"/>
      <c r="AS43" s="2">
        <f t="shared" si="16"/>
        <v>0</v>
      </c>
      <c r="AT43" s="2">
        <f t="shared" si="7"/>
        <v>0</v>
      </c>
      <c r="AU43" s="152"/>
      <c r="AV43" s="2">
        <f t="shared" si="8"/>
        <v>0</v>
      </c>
      <c r="AW43" s="2">
        <f t="shared" si="9"/>
        <v>0</v>
      </c>
      <c r="AX43" s="2">
        <f t="shared" si="10"/>
        <v>0</v>
      </c>
      <c r="AY43" s="2">
        <f t="shared" si="11"/>
        <v>0</v>
      </c>
      <c r="AZ43" s="62">
        <f t="shared" si="18"/>
        <v>35</v>
      </c>
      <c r="BA43" s="168">
        <f t="shared" si="17"/>
        <v>0</v>
      </c>
      <c r="BB43" s="69"/>
      <c r="BC43" s="69"/>
      <c r="BD43" s="69"/>
      <c r="BE43" s="69"/>
      <c r="BF43" s="143"/>
      <c r="BG43" s="173"/>
      <c r="BH43" s="69"/>
      <c r="BI43" s="69"/>
      <c r="BJ43" s="69"/>
      <c r="BK43" s="69"/>
      <c r="BL43" s="143"/>
      <c r="BM43" s="149"/>
      <c r="BN43" s="144">
        <f t="shared" si="12"/>
        <v>84</v>
      </c>
      <c r="BO43" s="84">
        <f t="shared" si="13"/>
        <v>0</v>
      </c>
      <c r="BP43" s="140">
        <v>84</v>
      </c>
      <c r="BQ43" s="84">
        <f t="shared" si="14"/>
        <v>0</v>
      </c>
    </row>
    <row r="44" spans="20:69" ht="13.5" thickBot="1">
      <c r="T44" s="145">
        <f>SUM(T9:T43)</f>
        <v>0</v>
      </c>
      <c r="U44" s="146">
        <f>SUM(U9:U43)</f>
        <v>0</v>
      </c>
      <c r="V44" s="159" t="e">
        <f>T44/U44</f>
        <v>#DIV/0!</v>
      </c>
      <c r="W44" s="147" t="e">
        <f>+IF(V44&gt;=3.495,"A",IF(V44&gt;=2.495,"B",IF(V44&gt;=1.595,"C",IF(V44&gt;=0.795,"D","F"))))</f>
        <v>#DIV/0!</v>
      </c>
      <c r="AZ44" s="31" t="s">
        <v>31</v>
      </c>
      <c r="BA44" s="64"/>
      <c r="BB44" s="31">
        <f>SUM(BB9:BB43)</f>
        <v>0</v>
      </c>
      <c r="BC44" s="31">
        <f>SUM(BC9:BC43)</f>
        <v>0</v>
      </c>
      <c r="BD44" s="31">
        <f>SUM(BD9:BD43)</f>
        <v>0</v>
      </c>
      <c r="BE44" s="31">
        <f>SUM(BE9:BE43)</f>
        <v>0</v>
      </c>
      <c r="BF44" s="31">
        <f>SUM(BF9:BF43)</f>
        <v>0</v>
      </c>
      <c r="BG44" s="174"/>
      <c r="BH44" s="31">
        <f>SUM(BH9:BH43)</f>
        <v>0</v>
      </c>
      <c r="BI44" s="31">
        <f>SUM(BI9:BI43)</f>
        <v>0</v>
      </c>
      <c r="BJ44" s="31">
        <f>SUM(BJ9:BJ43)</f>
        <v>0</v>
      </c>
      <c r="BK44" s="31">
        <f>SUM(BK9:BK43)</f>
        <v>0</v>
      </c>
      <c r="BL44" s="31">
        <f>SUM(BL9:BL43)</f>
        <v>0</v>
      </c>
      <c r="BM44" s="174"/>
      <c r="BO44" s="148">
        <f>SUM(BO9:BO43)</f>
        <v>0</v>
      </c>
      <c r="BQ44" s="148">
        <f>SUM(BQ9:BQ43)</f>
        <v>0</v>
      </c>
    </row>
    <row r="45" ht="12.75">
      <c r="B45" t="s">
        <v>83</v>
      </c>
    </row>
    <row r="46" ht="12.75">
      <c r="B46" t="s">
        <v>84</v>
      </c>
    </row>
  </sheetData>
  <mergeCells count="6">
    <mergeCell ref="BH7:BL7"/>
    <mergeCell ref="BN7:BQ7"/>
    <mergeCell ref="P2:S2"/>
    <mergeCell ref="A6:B6"/>
    <mergeCell ref="E7:W7"/>
    <mergeCell ref="BB7:BF7"/>
  </mergeCells>
  <printOptions horizontalCentered="1"/>
  <pageMargins left="0.5" right="0.5" top="1" bottom="1" header="0.5" footer="0.5"/>
  <pageSetup horizontalDpi="600" verticalDpi="600" orientation="portrait" scale="86" r:id="rId1"/>
  <headerFooter alignWithMargins="0">
    <oddFooter>&amp;L&amp;P of &amp;N&amp;C&amp;D, &amp;T&amp;R&amp;F</oddFoot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R. Green Leon</dc:creator>
  <cp:keywords/>
  <dc:description/>
  <cp:lastModifiedBy>81st RSC</cp:lastModifiedBy>
  <cp:lastPrinted>2003-09-23T15:30:45Z</cp:lastPrinted>
  <dcterms:created xsi:type="dcterms:W3CDTF">1998-08-13T11:55:54Z</dcterms:created>
  <dcterms:modified xsi:type="dcterms:W3CDTF">2003-11-04T17:44:32Z</dcterms:modified>
  <cp:category/>
  <cp:version/>
  <cp:contentType/>
  <cp:contentStatus/>
</cp:coreProperties>
</file>